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9320" windowHeight="9735"/>
  </bookViews>
  <sheets>
    <sheet name="Secretariat" sheetId="2" r:id="rId1"/>
  </sheets>
  <calcPr calcId="145621"/>
</workbook>
</file>

<file path=xl/calcChain.xml><?xml version="1.0" encoding="utf-8"?>
<calcChain xmlns="http://schemas.openxmlformats.org/spreadsheetml/2006/main">
  <c r="F27" i="2" l="1"/>
  <c r="F31" i="2" l="1"/>
  <c r="F33" i="2" s="1"/>
  <c r="E7" i="2" l="1"/>
  <c r="F20" i="2" l="1"/>
  <c r="F22" i="2" l="1"/>
  <c r="F21" i="2"/>
  <c r="F19" i="2"/>
  <c r="F18" i="2"/>
  <c r="E13" i="2"/>
  <c r="F13" i="2" s="1"/>
  <c r="E12" i="2"/>
  <c r="F7" i="2"/>
  <c r="F12" i="2" l="1"/>
  <c r="F24" i="2"/>
  <c r="F9" i="2"/>
  <c r="F15" i="2" l="1"/>
</calcChain>
</file>

<file path=xl/sharedStrings.xml><?xml version="1.0" encoding="utf-8"?>
<sst xmlns="http://schemas.openxmlformats.org/spreadsheetml/2006/main" count="42" uniqueCount="35">
  <si>
    <t>Internet based services</t>
  </si>
  <si>
    <t xml:space="preserve"> TP/WG</t>
  </si>
  <si>
    <t>Number of Staff</t>
  </si>
  <si>
    <t>Number of Attendees</t>
  </si>
  <si>
    <t>Number of Days</t>
  </si>
  <si>
    <t>Start Up Cost</t>
  </si>
  <si>
    <t>Line Total</t>
  </si>
  <si>
    <t>Per year</t>
  </si>
  <si>
    <t>Base</t>
  </si>
  <si>
    <t>Loaded</t>
  </si>
  <si>
    <t xml:space="preserve">  List Serve</t>
  </si>
  <si>
    <t xml:space="preserve">  Web/FTP Site</t>
  </si>
  <si>
    <t xml:space="preserve">  SPAM Firewall</t>
  </si>
  <si>
    <t>Staff Travel</t>
  </si>
  <si>
    <t xml:space="preserve">  G&amp;A Per Year</t>
  </si>
  <si>
    <t>Category Total</t>
  </si>
  <si>
    <t>Grand Total</t>
  </si>
  <si>
    <t>Notes</t>
  </si>
  <si>
    <t>1x Airfare</t>
  </si>
  <si>
    <t>Per Day Hotel/Food/Misc.</t>
  </si>
  <si>
    <t xml:space="preserve">  Misc.</t>
  </si>
  <si>
    <t xml:space="preserve">  Misc. Per Year</t>
  </si>
  <si>
    <t xml:space="preserve">  Legal Counsel (year 1)</t>
  </si>
  <si>
    <t>Tech Writer/Expert</t>
  </si>
  <si>
    <t>Total Days TC/SC</t>
  </si>
  <si>
    <t xml:space="preserve">  Hosting</t>
  </si>
  <si>
    <t>Staff</t>
  </si>
  <si>
    <t>Project Manager</t>
  </si>
  <si>
    <t>Maintenance/Hosting (per year)</t>
  </si>
  <si>
    <t>Physical Meetings</t>
  </si>
  <si>
    <t xml:space="preserve">  TP/WG Meeting Support</t>
  </si>
  <si>
    <t xml:space="preserve">  Contingency</t>
  </si>
  <si>
    <t>1 - Assuming 3 staff at all physical meetings</t>
  </si>
  <si>
    <t>oneM2M Annual Secretariat Budget Proposal</t>
  </si>
  <si>
    <t>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</si>
</sst>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0" borderId="1" xfId="0" applyBorder="1"/>
    <xf numFmtId="164" fontId="0" fillId="0" borderId="7" xfId="0" applyNumberFormat="1" applyBorder="1" applyAlignment="1">
      <alignment horizontal="center"/>
    </xf>
    <xf numFmtId="0" fontId="0" fillId="4" borderId="6" xfId="0" applyFill="1" applyBorder="1"/>
    <xf numFmtId="164" fontId="0" fillId="4" borderId="8" xfId="0" applyNumberFormat="1" applyFill="1" applyBorder="1" applyAlignment="1">
      <alignment horizontal="center"/>
    </xf>
    <xf numFmtId="0" fontId="0" fillId="0" borderId="6" xfId="0" applyBorder="1"/>
    <xf numFmtId="164" fontId="0" fillId="0" borderId="8" xfId="0" applyNumberFormat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4" borderId="12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4" borderId="13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4" borderId="12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0" xfId="0"/>
    <xf numFmtId="0" fontId="0" fillId="0" borderId="5" xfId="0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0" borderId="6" xfId="0" applyBorder="1"/>
    <xf numFmtId="164" fontId="0" fillId="0" borderId="8" xfId="0" applyNumberForma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2" fontId="0" fillId="0" borderId="5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16" zoomScaleNormal="100" workbookViewId="0">
      <selection activeCell="F28" sqref="F28"/>
    </sheetView>
  </sheetViews>
  <sheetFormatPr defaultRowHeight="15" x14ac:dyDescent="0.25"/>
  <cols>
    <col min="1" max="1" width="27.28515625" customWidth="1"/>
    <col min="2" max="2" width="4.140625" style="21" customWidth="1"/>
    <col min="3" max="3" width="20" style="1" customWidth="1"/>
    <col min="4" max="4" width="23.85546875" style="1" customWidth="1"/>
    <col min="5" max="5" width="16.42578125" style="1" customWidth="1"/>
    <col min="6" max="6" width="14.42578125" style="2" customWidth="1"/>
  </cols>
  <sheetData>
    <row r="1" spans="1:6" ht="19.5" thickBot="1" x14ac:dyDescent="0.35">
      <c r="A1" s="36" t="s">
        <v>33</v>
      </c>
      <c r="B1" s="37"/>
      <c r="C1" s="37"/>
      <c r="D1" s="37"/>
      <c r="E1" s="37"/>
      <c r="F1" s="38"/>
    </row>
    <row r="2" spans="1:6" x14ac:dyDescent="0.25">
      <c r="A2" s="7"/>
      <c r="B2" s="17"/>
      <c r="C2" s="3"/>
      <c r="D2" s="3"/>
      <c r="E2" s="3"/>
      <c r="F2" s="8"/>
    </row>
    <row r="3" spans="1:6" x14ac:dyDescent="0.25">
      <c r="A3" s="9" t="s">
        <v>29</v>
      </c>
      <c r="B3" s="22"/>
      <c r="C3" s="5" t="s">
        <v>3</v>
      </c>
      <c r="D3" s="5" t="s">
        <v>4</v>
      </c>
      <c r="E3" s="5" t="s">
        <v>7</v>
      </c>
      <c r="F3" s="10" t="s">
        <v>6</v>
      </c>
    </row>
    <row r="4" spans="1:6" x14ac:dyDescent="0.25">
      <c r="A4" s="11" t="s">
        <v>1</v>
      </c>
      <c r="B4" s="19"/>
      <c r="C4" s="27">
        <v>120</v>
      </c>
      <c r="D4" s="27">
        <v>5</v>
      </c>
      <c r="E4" s="27">
        <v>4</v>
      </c>
      <c r="F4" s="12"/>
    </row>
    <row r="5" spans="1:6" x14ac:dyDescent="0.25">
      <c r="A5" s="7"/>
      <c r="B5" s="17"/>
      <c r="C5" s="3"/>
      <c r="D5" s="3"/>
      <c r="E5" s="3"/>
      <c r="F5" s="8"/>
    </row>
    <row r="6" spans="1:6" x14ac:dyDescent="0.25">
      <c r="A6" s="9" t="s">
        <v>13</v>
      </c>
      <c r="B6" s="22">
        <v>1</v>
      </c>
      <c r="C6" s="5" t="s">
        <v>18</v>
      </c>
      <c r="D6" s="5" t="s">
        <v>19</v>
      </c>
      <c r="E6" s="5" t="s">
        <v>24</v>
      </c>
      <c r="F6" s="10" t="s">
        <v>6</v>
      </c>
    </row>
    <row r="7" spans="1:6" x14ac:dyDescent="0.25">
      <c r="A7" s="11" t="s">
        <v>30</v>
      </c>
      <c r="B7" s="19"/>
      <c r="C7" s="4">
        <v>2000</v>
      </c>
      <c r="D7" s="4">
        <v>400</v>
      </c>
      <c r="E7" s="35">
        <f>(D4*E4)</f>
        <v>20</v>
      </c>
      <c r="F7" s="12">
        <f>(C7*E4)+(D7*E7)</f>
        <v>16000</v>
      </c>
    </row>
    <row r="8" spans="1:6" x14ac:dyDescent="0.25">
      <c r="A8" s="11"/>
      <c r="B8" s="19"/>
      <c r="C8" s="4"/>
      <c r="D8" s="4"/>
      <c r="E8" s="4"/>
      <c r="F8" s="12"/>
    </row>
    <row r="9" spans="1:6" x14ac:dyDescent="0.25">
      <c r="A9" s="9"/>
      <c r="B9" s="18"/>
      <c r="C9" s="5"/>
      <c r="D9" s="5"/>
      <c r="E9" s="5" t="s">
        <v>15</v>
      </c>
      <c r="F9" s="13">
        <f>SUM(F7:F7)*3</f>
        <v>48000</v>
      </c>
    </row>
    <row r="10" spans="1:6" x14ac:dyDescent="0.25">
      <c r="A10" s="7"/>
      <c r="B10" s="17"/>
      <c r="C10" s="3"/>
      <c r="D10" s="3"/>
      <c r="E10" s="3"/>
      <c r="F10" s="8"/>
    </row>
    <row r="11" spans="1:6" x14ac:dyDescent="0.25">
      <c r="A11" s="9" t="s">
        <v>26</v>
      </c>
      <c r="B11" s="22"/>
      <c r="C11" s="5" t="s">
        <v>2</v>
      </c>
      <c r="D11" s="5" t="s">
        <v>8</v>
      </c>
      <c r="E11" s="5" t="s">
        <v>9</v>
      </c>
      <c r="F11" s="10" t="s">
        <v>6</v>
      </c>
    </row>
    <row r="12" spans="1:6" x14ac:dyDescent="0.25">
      <c r="A12" s="11" t="s">
        <v>27</v>
      </c>
      <c r="B12" s="19"/>
      <c r="C12" s="4">
        <v>1</v>
      </c>
      <c r="D12" s="4">
        <v>100000</v>
      </c>
      <c r="E12" s="4">
        <f>D12*1.5</f>
        <v>150000</v>
      </c>
      <c r="F12" s="12">
        <f>C12*E12</f>
        <v>150000</v>
      </c>
    </row>
    <row r="13" spans="1:6" x14ac:dyDescent="0.25">
      <c r="A13" s="31" t="s">
        <v>23</v>
      </c>
      <c r="B13" s="34"/>
      <c r="C13" s="4">
        <v>2</v>
      </c>
      <c r="D13" s="4">
        <v>100000</v>
      </c>
      <c r="E13" s="4">
        <f>D13*1.5</f>
        <v>150000</v>
      </c>
      <c r="F13" s="12">
        <f>C13*E13</f>
        <v>300000</v>
      </c>
    </row>
    <row r="14" spans="1:6" x14ac:dyDescent="0.25">
      <c r="B14" s="19"/>
      <c r="C14" s="4"/>
      <c r="D14" s="4"/>
      <c r="E14" s="4"/>
      <c r="F14" s="12"/>
    </row>
    <row r="15" spans="1:6" x14ac:dyDescent="0.25">
      <c r="A15" s="9"/>
      <c r="B15" s="18"/>
      <c r="C15" s="5"/>
      <c r="D15" s="5"/>
      <c r="E15" s="5" t="s">
        <v>15</v>
      </c>
      <c r="F15" s="13">
        <f>SUM(F12:F13)</f>
        <v>450000</v>
      </c>
    </row>
    <row r="16" spans="1:6" x14ac:dyDescent="0.25">
      <c r="A16" s="7"/>
      <c r="B16" s="17"/>
      <c r="C16" s="3"/>
      <c r="D16" s="3"/>
      <c r="E16" s="3"/>
      <c r="F16" s="8"/>
    </row>
    <row r="17" spans="1:6" x14ac:dyDescent="0.25">
      <c r="A17" s="9" t="s">
        <v>0</v>
      </c>
      <c r="B17" s="22"/>
      <c r="C17" s="6" t="s">
        <v>5</v>
      </c>
      <c r="D17" s="30" t="s">
        <v>28</v>
      </c>
      <c r="E17" s="5"/>
      <c r="F17" s="10" t="s">
        <v>6</v>
      </c>
    </row>
    <row r="18" spans="1:6" x14ac:dyDescent="0.25">
      <c r="A18" s="11" t="s">
        <v>10</v>
      </c>
      <c r="B18" s="19"/>
      <c r="C18" s="4">
        <v>10000</v>
      </c>
      <c r="D18" s="29">
        <v>1200</v>
      </c>
      <c r="E18" s="4"/>
      <c r="F18" s="12">
        <f t="shared" ref="F18:F22" si="0">C18+D18</f>
        <v>11200</v>
      </c>
    </row>
    <row r="19" spans="1:6" x14ac:dyDescent="0.25">
      <c r="A19" s="11" t="s">
        <v>12</v>
      </c>
      <c r="B19" s="19"/>
      <c r="C19" s="4">
        <v>3000</v>
      </c>
      <c r="D19" s="4">
        <v>1000</v>
      </c>
      <c r="E19" s="4"/>
      <c r="F19" s="12">
        <f t="shared" si="0"/>
        <v>4000</v>
      </c>
    </row>
    <row r="20" spans="1:6" s="28" customFormat="1" x14ac:dyDescent="0.25">
      <c r="A20" s="31" t="s">
        <v>25</v>
      </c>
      <c r="B20" s="33"/>
      <c r="C20" s="29">
        <v>1500</v>
      </c>
      <c r="D20" s="29">
        <v>12000</v>
      </c>
      <c r="E20" s="29"/>
      <c r="F20" s="32">
        <f t="shared" si="0"/>
        <v>13500</v>
      </c>
    </row>
    <row r="21" spans="1:6" x14ac:dyDescent="0.25">
      <c r="A21" s="11" t="s">
        <v>11</v>
      </c>
      <c r="B21" s="19"/>
      <c r="C21" s="4">
        <v>12000</v>
      </c>
      <c r="D21" s="4">
        <v>600</v>
      </c>
      <c r="E21" s="4"/>
      <c r="F21" s="12">
        <f t="shared" si="0"/>
        <v>12600</v>
      </c>
    </row>
    <row r="22" spans="1:6" x14ac:dyDescent="0.25">
      <c r="A22" s="11" t="s">
        <v>20</v>
      </c>
      <c r="B22" s="19"/>
      <c r="C22" s="4">
        <v>6000</v>
      </c>
      <c r="D22" s="4">
        <v>800</v>
      </c>
      <c r="E22" s="4"/>
      <c r="F22" s="12">
        <f t="shared" si="0"/>
        <v>6800</v>
      </c>
    </row>
    <row r="23" spans="1:6" x14ac:dyDescent="0.25">
      <c r="A23" s="11"/>
      <c r="B23" s="19"/>
      <c r="C23" s="4"/>
      <c r="D23" s="4"/>
      <c r="E23" s="4"/>
      <c r="F23" s="12"/>
    </row>
    <row r="24" spans="1:6" x14ac:dyDescent="0.25">
      <c r="A24" s="9"/>
      <c r="B24" s="18"/>
      <c r="C24" s="5"/>
      <c r="D24" s="5"/>
      <c r="E24" s="5" t="s">
        <v>15</v>
      </c>
      <c r="F24" s="13">
        <f>SUM(F18:F22)</f>
        <v>48100</v>
      </c>
    </row>
    <row r="25" spans="1:6" x14ac:dyDescent="0.25">
      <c r="A25" s="7"/>
      <c r="B25" s="17"/>
      <c r="C25" s="3"/>
      <c r="D25" s="3"/>
      <c r="E25" s="3"/>
      <c r="F25" s="8"/>
    </row>
    <row r="26" spans="1:6" x14ac:dyDescent="0.25">
      <c r="A26" s="9" t="s">
        <v>34</v>
      </c>
      <c r="B26" s="22"/>
      <c r="C26" s="5"/>
      <c r="D26" s="5"/>
      <c r="E26" s="5"/>
      <c r="F26" s="10" t="s">
        <v>6</v>
      </c>
    </row>
    <row r="27" spans="1:6" x14ac:dyDescent="0.25">
      <c r="A27" s="11" t="s">
        <v>14</v>
      </c>
      <c r="B27" s="19"/>
      <c r="C27" s="4"/>
      <c r="D27" s="4"/>
      <c r="E27" s="4"/>
      <c r="F27" s="12">
        <f>F15*0.25</f>
        <v>112500</v>
      </c>
    </row>
    <row r="28" spans="1:6" x14ac:dyDescent="0.25">
      <c r="A28" s="11" t="s">
        <v>21</v>
      </c>
      <c r="B28" s="19"/>
      <c r="C28" s="4"/>
      <c r="D28" s="4"/>
      <c r="E28" s="4"/>
      <c r="F28" s="12">
        <v>15000</v>
      </c>
    </row>
    <row r="29" spans="1:6" x14ac:dyDescent="0.25">
      <c r="A29" s="11" t="s">
        <v>22</v>
      </c>
      <c r="B29" s="19"/>
      <c r="C29" s="4"/>
      <c r="D29" s="4"/>
      <c r="E29" s="4"/>
      <c r="F29" s="12">
        <v>30000</v>
      </c>
    </row>
    <row r="30" spans="1:6" x14ac:dyDescent="0.25">
      <c r="A30" s="11" t="s">
        <v>31</v>
      </c>
      <c r="B30" s="19"/>
      <c r="C30" s="4"/>
      <c r="D30" s="4"/>
      <c r="E30" s="4"/>
      <c r="F30" s="12">
        <v>50000</v>
      </c>
    </row>
    <row r="31" spans="1:6" x14ac:dyDescent="0.25">
      <c r="A31" s="9"/>
      <c r="B31" s="18"/>
      <c r="C31" s="5"/>
      <c r="D31" s="5"/>
      <c r="E31" s="5" t="s">
        <v>15</v>
      </c>
      <c r="F31" s="13">
        <f>SUM(F27:F30)</f>
        <v>207500</v>
      </c>
    </row>
    <row r="32" spans="1:6" x14ac:dyDescent="0.25">
      <c r="A32" s="7"/>
      <c r="B32" s="17"/>
      <c r="C32" s="3"/>
      <c r="D32" s="3"/>
      <c r="E32" s="3"/>
      <c r="F32" s="8"/>
    </row>
    <row r="33" spans="1:6" ht="15.75" thickBot="1" x14ac:dyDescent="0.3">
      <c r="A33" s="14"/>
      <c r="B33" s="20"/>
      <c r="C33" s="15"/>
      <c r="D33" s="15"/>
      <c r="E33" s="15" t="s">
        <v>16</v>
      </c>
      <c r="F33" s="16">
        <f>F9+F15+F24+F31</f>
        <v>753600</v>
      </c>
    </row>
    <row r="35" spans="1:6" x14ac:dyDescent="0.25">
      <c r="A35" s="23" t="s">
        <v>17</v>
      </c>
      <c r="B35" s="24"/>
      <c r="C35" s="25"/>
      <c r="D35" s="25"/>
      <c r="E35" s="25"/>
      <c r="F35" s="26"/>
    </row>
    <row r="36" spans="1:6" ht="15" customHeight="1" x14ac:dyDescent="0.25">
      <c r="A36" s="39" t="s">
        <v>32</v>
      </c>
      <c r="B36" s="39"/>
      <c r="C36" s="39"/>
      <c r="D36" s="39"/>
      <c r="E36" s="39"/>
      <c r="F36" s="39"/>
    </row>
  </sheetData>
  <sheetProtection selectLockedCells="1"/>
  <mergeCells count="2">
    <mergeCell ref="A1:F1"/>
    <mergeCell ref="A36:F36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Secretariat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West</dc:creator>
  <cp:lastModifiedBy>Jeff West</cp:lastModifiedBy>
  <cp:lastPrinted>2012-01-14T17:14:21Z</cp:lastPrinted>
  <dcterms:created xsi:type="dcterms:W3CDTF">2011-08-11T13:59:23Z</dcterms:created>
  <dcterms:modified xsi:type="dcterms:W3CDTF">2012-07-20T12:38:44Z</dcterms:modified>
</cp:coreProperties>
</file>