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335" windowWidth="14760" windowHeight="6570" activeTab="0"/>
  </bookViews>
  <sheets>
    <sheet name="Consolidated" sheetId="1" r:id="rId1"/>
  </sheets>
  <definedNames>
    <definedName name="_xlnm._FilterDatabase" localSheetId="0" hidden="1">'Consolidated'!$A$1:$J$16</definedName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SeungMyeong JEONG</author>
  </authors>
  <commentList>
    <comment ref="F37" authorId="0">
      <text>
        <r>
          <rPr>
            <b/>
            <sz val="9"/>
            <rFont val="Tahoma"/>
            <family val="2"/>
          </rPr>
          <t>SeungMyeong JEONG:</t>
        </r>
        <r>
          <rPr>
            <sz val="9"/>
            <rFont val="Tahoma"/>
            <family val="2"/>
          </rPr>
          <t xml:space="preserve">
there's a comment from mailing list</t>
        </r>
      </text>
    </comment>
  </commentList>
</comments>
</file>

<file path=xl/sharedStrings.xml><?xml version="1.0" encoding="utf-8"?>
<sst xmlns="http://schemas.openxmlformats.org/spreadsheetml/2006/main" count="393" uniqueCount="187">
  <si>
    <t>LG Electronics</t>
  </si>
  <si>
    <t>Draft</t>
  </si>
  <si>
    <t>Allocation proposal</t>
  </si>
  <si>
    <t>Start</t>
  </si>
  <si>
    <t>End</t>
  </si>
  <si>
    <t>Duration</t>
  </si>
  <si>
    <t>Wed-1</t>
  </si>
  <si>
    <t>Wed-2</t>
  </si>
  <si>
    <t>Thu-1</t>
  </si>
  <si>
    <t>Thu-2</t>
  </si>
  <si>
    <t>Fri-1</t>
  </si>
  <si>
    <t>Fri-2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</si>
  <si>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</si>
  <si>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</si>
  <si>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</si>
  <si>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</si>
  <si>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</si>
  <si>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</si>
  <si>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</si>
  <si>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</si>
  <si>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Contribs</t>
  </si>
  <si>
    <t>Slot Nb</t>
  </si>
  <si>
    <t>Order in session</t>
  </si>
  <si>
    <t>Min/contrib</t>
  </si>
  <si>
    <t>Wed-Lunch</t>
  </si>
  <si>
    <t>Thu-4</t>
  </si>
  <si>
    <t>Thu-Lunch</t>
  </si>
  <si>
    <t>Fri-4</t>
  </si>
  <si>
    <t>Fri-Lunch</t>
  </si>
  <si>
    <t>Nicolas Damour, WG2 Chairman</t>
  </si>
  <si>
    <t>FUJITSU</t>
  </si>
  <si>
    <t>General</t>
  </si>
  <si>
    <t>Agenda</t>
  </si>
  <si>
    <t>NEC</t>
  </si>
  <si>
    <t>Huawei Technologies</t>
  </si>
  <si>
    <t>Huawei Technologies Co., Ltd.</t>
  </si>
  <si>
    <t>TS-0001 MNT</t>
  </si>
  <si>
    <t>TS-0001 STE</t>
  </si>
  <si>
    <t>ARC-2015-2245</t>
  </si>
  <si>
    <t>Issue regarding authentication at MN-CSE</t>
  </si>
  <si>
    <t>ARC-2015-2244</t>
  </si>
  <si>
    <t>STE_notation_for_properties</t>
  </si>
  <si>
    <t>ARC-2015-2243</t>
  </si>
  <si>
    <t>GenIW_IPE_as_Common_function</t>
  </si>
  <si>
    <t>ARC-2015-2242</t>
  </si>
  <si>
    <t>GenIW_configuratio_sync</t>
  </si>
  <si>
    <t>ARC-2015-2241</t>
  </si>
  <si>
    <t>GenIW_operation_triggering</t>
  </si>
  <si>
    <t>ARC-2015-2240</t>
  </si>
  <si>
    <t>DevConfig_resource_to_store_settings_of_AE</t>
  </si>
  <si>
    <t>ARC-2015-2239</t>
  </si>
  <si>
    <t>STE_Update_AE_remoteCSE_on_reconnect</t>
  </si>
  <si>
    <t>ARC-2015-2237</t>
  </si>
  <si>
    <t>New_resources_for_supporting_time_series_data</t>
  </si>
  <si>
    <t>ARC-2015-2236</t>
  </si>
  <si>
    <t>Solution discussion of  Time Series Data</t>
  </si>
  <si>
    <t>Communication between Applications and the role of IPE</t>
  </si>
  <si>
    <t>wording_optimization_of_flexblocking</t>
  </si>
  <si>
    <t>ARC-2015-2226</t>
  </si>
  <si>
    <t>Uniform_term_of_external_mgmt_operation_R2_mirror</t>
  </si>
  <si>
    <t>ARC-2015-2225</t>
  </si>
  <si>
    <t>Uniform_term_of_external_mgmt_operation</t>
  </si>
  <si>
    <t>clarification_on_the_result_persistance</t>
  </si>
  <si>
    <t>Adding_AE_Mca_to_DM_architecture_R2_mirror</t>
  </si>
  <si>
    <t>Adding_AE_Mca_to_DM_architecture</t>
  </si>
  <si>
    <t>ARC-2015-2216</t>
  </si>
  <si>
    <t>OIC device management interworking procedure</t>
  </si>
  <si>
    <t>Samsung, KETI, DT&amp;C</t>
  </si>
  <si>
    <t>oneM2M_and_OIC_Interworking_TS_skeleton</t>
  </si>
  <si>
    <t>Samsung</t>
  </si>
  <si>
    <t>ARC-2015-2214R01</t>
  </si>
  <si>
    <t>Proposal for section 5 of TR-0024 &amp;quot;Introduction to 3GPP Service Capability Exposure&amp;quot;</t>
  </si>
  <si>
    <t>NEC, InterDigital, ZTE</t>
  </si>
  <si>
    <t>ARC-2015-2214</t>
  </si>
  <si>
    <t>CR_universal attribute description(R2)</t>
  </si>
  <si>
    <t>ARC-2015-2211</t>
  </si>
  <si>
    <t>CR_universal attribute description(R1)</t>
  </si>
  <si>
    <t>CR_mgmtCmd_privilege(R2)</t>
  </si>
  <si>
    <t>ARC-2015-2209</t>
  </si>
  <si>
    <t>CR_mgmtCmd_privilege(R1)</t>
  </si>
  <si>
    <t>CR_clarification for common attributes(R2)</t>
  </si>
  <si>
    <t>ARC-2015-2207</t>
  </si>
  <si>
    <t>CR_clarification for common attributes(R1)</t>
  </si>
  <si>
    <t>CR_bugfix for universal attributes_label(R2)</t>
  </si>
  <si>
    <t>ARC-2015-2205</t>
  </si>
  <si>
    <t>CR_bugfix for universal attributes_label</t>
  </si>
  <si>
    <t>CR_bugfix_for_announced_attributes(R2)</t>
  </si>
  <si>
    <t>CR_bugfix for announced attributes(R1)</t>
  </si>
  <si>
    <t>ARC-2015-2202</t>
  </si>
  <si>
    <t>TS-0021 AllJoyn interworking - Annex B base service mapping</t>
  </si>
  <si>
    <t>TS-0021 AllJoyn interworking - Annex A technical comparison</t>
  </si>
  <si>
    <t>TS-0021 AllJoyn interworking - clause 6 architecture aspect</t>
  </si>
  <si>
    <t>TS-0021 AllJoyn interworking - clause 5 architecture model</t>
  </si>
  <si>
    <t>ARC-2015-2195</t>
  </si>
  <si>
    <t>OIC_Interworking_Delete_Section8</t>
  </si>
  <si>
    <t>ARC-2015-2194</t>
  </si>
  <si>
    <t>STE_onlineStatus_on_AE</t>
  </si>
  <si>
    <t>ARC-2015-2193R01</t>
  </si>
  <si>
    <t>STE_Collection_resource</t>
  </si>
  <si>
    <t>ARC-2015-2192</t>
  </si>
  <si>
    <t>3GPP SCEF Interworking Discussions</t>
  </si>
  <si>
    <t>InterDigital, NEC Corporation, &amp; NEC Europe LTd</t>
  </si>
  <si>
    <t>ARC-2015-2190R01</t>
  </si>
  <si>
    <t>OIC_Interworking_Procedure_Subscription_Notification</t>
  </si>
  <si>
    <t>OIC_Interworking_Procedure_Addressing_Discovery</t>
  </si>
  <si>
    <t>ARC-2015-2187R01</t>
  </si>
  <si>
    <t>OIC_Interworking_Resource_Mapping</t>
  </si>
  <si>
    <t>ARC-2015-2185R01</t>
  </si>
  <si>
    <t>Modelling operations - problem statement and proposal</t>
  </si>
  <si>
    <t>Updated_Fuctional_Architecture_for_oneM2M-OIC_interworking</t>
  </si>
  <si>
    <t>Kiran Vedula, Samsung Electronics</t>
  </si>
  <si>
    <t>ARC#19.4 Agenda</t>
  </si>
  <si>
    <t>ARC-2015-2133R02</t>
  </si>
  <si>
    <t>TS-0001_and_TS-0004_gap_analysis</t>
  </si>
  <si>
    <t>SeungMyeong, WG2 vice-chair</t>
  </si>
  <si>
    <t>ARC-2015-2082R05</t>
  </si>
  <si>
    <t>solution regarding &lt;dataSink&gt; resource</t>
  </si>
  <si>
    <t>Submission Dealine</t>
  </si>
  <si>
    <t>ARC-2015-2265</t>
  </si>
  <si>
    <t>ARC#19_4_document_allocation</t>
  </si>
  <si>
    <t>SeungMyeong, WG2 vice-chair</t>
  </si>
  <si>
    <t>Wed-1</t>
  </si>
  <si>
    <t>Thu-3</t>
  </si>
  <si>
    <t>Fri-3</t>
  </si>
  <si>
    <t>TR-0023</t>
  </si>
  <si>
    <t>TS-0021</t>
  </si>
  <si>
    <t>TS-00??</t>
  </si>
  <si>
    <t>TR-0024</t>
  </si>
  <si>
    <t>3GPP interworking</t>
  </si>
  <si>
    <t>OIC interworking</t>
  </si>
  <si>
    <t>bug-fix</t>
  </si>
  <si>
    <t>AllJoyn interworking</t>
  </si>
  <si>
    <t>new feature</t>
  </si>
  <si>
    <t>skeleton</t>
  </si>
  <si>
    <t>gap analysis</t>
  </si>
  <si>
    <t>security</t>
  </si>
  <si>
    <t>new feature</t>
  </si>
  <si>
    <t>convention</t>
  </si>
  <si>
    <t>clarification</t>
  </si>
  <si>
    <t>terminology</t>
  </si>
  <si>
    <t>time series</t>
  </si>
  <si>
    <t>TS-0001 WI-0033</t>
  </si>
  <si>
    <t>TS-0001 WI-0030</t>
  </si>
  <si>
    <t>field domain config.</t>
  </si>
  <si>
    <t>Wed-2</t>
  </si>
  <si>
    <t>Wed-3</t>
  </si>
  <si>
    <t>Wed-4</t>
  </si>
  <si>
    <t>Thu-1</t>
  </si>
  <si>
    <t>bug-fix</t>
  </si>
  <si>
    <t>Thu-2</t>
  </si>
  <si>
    <t>ARC-2015-2177R02</t>
  </si>
  <si>
    <t>Agreed</t>
  </si>
  <si>
    <t>ARC-2015-2184R03</t>
  </si>
  <si>
    <t>Noted</t>
  </si>
  <si>
    <t>Agreed</t>
  </si>
  <si>
    <t>ARC-2015-2206R01</t>
  </si>
  <si>
    <t>ARC-2015-2228R01</t>
  </si>
  <si>
    <t>ARC-2015-2208R01</t>
  </si>
  <si>
    <t>ARC-2015-2210R01</t>
  </si>
  <si>
    <t>ARC-2015-2212R01</t>
  </si>
  <si>
    <t>ARC-2015-2215R01</t>
  </si>
  <si>
    <t>OIC interworking procedure for device management</t>
  </si>
  <si>
    <t>Draft</t>
  </si>
  <si>
    <t>ARC-2015-2201R01</t>
  </si>
  <si>
    <t>ARC-2015-2248</t>
  </si>
  <si>
    <t>custom container</t>
  </si>
  <si>
    <t>Qualcomm</t>
  </si>
  <si>
    <t>ARC-2015-2271</t>
  </si>
  <si>
    <t>STE_disable_store_contentInstance</t>
  </si>
  <si>
    <t>Fujitsu</t>
  </si>
  <si>
    <t>ARC-2015-2180R03</t>
  </si>
  <si>
    <t>ARC-2015-2186R04</t>
  </si>
  <si>
    <t>ARC-2015-2203R02</t>
  </si>
  <si>
    <t>ARC-2015-2204R02</t>
  </si>
  <si>
    <t>ARC-2015-2199R02</t>
  </si>
  <si>
    <t>ARC-2015-2200R02</t>
  </si>
  <si>
    <t>n/a</t>
  </si>
  <si>
    <t>n/a</t>
  </si>
  <si>
    <t>late</t>
  </si>
  <si>
    <t>ARC-2015-2222R01</t>
  </si>
  <si>
    <t>ARC-2015-2223R01</t>
  </si>
  <si>
    <t>ARC-2015-2224R01</t>
  </si>
  <si>
    <t>ARC-2015-2227R02</t>
  </si>
  <si>
    <t>ARC-2015-2188R03</t>
  </si>
  <si>
    <t>ARC-2015-2189R04</t>
  </si>
  <si>
    <t>Agreed</t>
  </si>
  <si>
    <t>ARC-2015-2269R04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</si>
</sst>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맑은 고딕"/>
      <family val="3"/>
    </font>
    <font>
      <sz val="11"/>
      <color indexed="9"/>
      <name val="Trebuchet MS"/>
      <family val="2"/>
    </font>
    <font>
      <sz val="11"/>
      <color indexed="9"/>
      <name val="맑은 고딕"/>
      <family val="3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8"/>
      <name val="맑은 고딕"/>
      <family val="3"/>
    </font>
    <font>
      <b/>
      <sz val="11"/>
      <color indexed="9"/>
      <name val="Trebuchet MS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trike/>
      <sz val="11"/>
      <color indexed="8"/>
      <name val="맑은 고딕"/>
      <family val="3"/>
    </font>
    <font>
      <sz val="9"/>
      <name val="굴림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name val="Calibri"/>
      <family val="3"/>
    </font>
    <font>
      <strike/>
      <sz val="11"/>
      <color theme="1"/>
      <name val="Calibri"/>
      <family val="3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2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2" borderId="0" applyNumberFormat="0" applyBorder="0" applyAlignment="0" applyProtection="0"/>
    <xf numFmtId="0" fontId="44" fillId="2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4" fillId="17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7" fillId="34" borderId="1" applyNumberFormat="0" applyAlignment="0" applyProtection="0"/>
    <xf numFmtId="0" fontId="48" fillId="35" borderId="0" applyNumberFormat="0" applyBorder="0" applyAlignment="0" applyProtection="0"/>
    <xf numFmtId="0" fontId="3" fillId="36" borderId="0" applyNumberFormat="0" applyBorder="0" applyAlignment="0" applyProtection="0"/>
    <xf numFmtId="0" fontId="43" fillId="0" borderId="0">
      <alignment/>
      <protection/>
    </xf>
    <xf numFmtId="0" fontId="49" fillId="37" borderId="0" applyNumberFormat="0" applyBorder="0" applyAlignment="0" applyProtection="0"/>
    <xf numFmtId="0" fontId="50" fillId="32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38" borderId="10" applyNumberFormat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45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0" fontId="61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2" fillId="3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8" borderId="10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67" fillId="34" borderId="1" applyNumberFormat="0" applyAlignment="0" applyProtection="0"/>
    <xf numFmtId="0" fontId="52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32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7" fillId="0" borderId="16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7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 applyAlignment="1">
      <alignment horizontal="center"/>
    </xf>
    <xf numFmtId="0" fontId="0" fillId="45" borderId="0" xfId="0" applyFill="1" applyAlignment="1">
      <alignment horizontal="center"/>
    </xf>
    <xf numFmtId="0" fontId="0" fillId="0" borderId="0" xfId="0" applyAlignment="1">
      <alignment vertical="center"/>
    </xf>
    <xf numFmtId="22" fontId="0" fillId="46" borderId="0" xfId="0" applyNumberFormat="1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18" xfId="0" applyFill="1" applyBorder="1" applyAlignment="1">
      <alignment/>
    </xf>
    <xf numFmtId="0" fontId="0" fillId="47" borderId="19" xfId="0" applyFill="1" applyBorder="1" applyAlignment="1">
      <alignment/>
    </xf>
    <xf numFmtId="22" fontId="0" fillId="47" borderId="20" xfId="0" applyNumberFormat="1" applyFill="1" applyBorder="1" applyAlignment="1">
      <alignment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20" fontId="74" fillId="0" borderId="21" xfId="0" applyNumberFormat="1" applyFont="1" applyFill="1" applyBorder="1" applyAlignment="1">
      <alignment horizontal="center" vertical="center"/>
    </xf>
    <xf numFmtId="20" fontId="74" fillId="0" borderId="22" xfId="0" applyNumberFormat="1" applyFont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20" fontId="74" fillId="0" borderId="23" xfId="0" applyNumberFormat="1" applyFont="1" applyFill="1" applyBorder="1" applyAlignment="1">
      <alignment horizontal="center" vertical="center"/>
    </xf>
    <xf numFmtId="20" fontId="74" fillId="0" borderId="24" xfId="0" applyNumberFormat="1" applyFont="1" applyFill="1" applyBorder="1" applyAlignment="1">
      <alignment horizontal="center" vertical="center"/>
    </xf>
    <xf numFmtId="20" fontId="74" fillId="0" borderId="25" xfId="0" applyNumberFormat="1" applyFont="1" applyBorder="1" applyAlignment="1">
      <alignment horizontal="center" vertical="center"/>
    </xf>
    <xf numFmtId="0" fontId="74" fillId="0" borderId="26" xfId="0" applyFont="1" applyFill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20" fontId="74" fillId="0" borderId="26" xfId="0" applyNumberFormat="1" applyFont="1" applyFill="1" applyBorder="1" applyAlignment="1">
      <alignment horizontal="center" vertical="center"/>
    </xf>
    <xf numFmtId="20" fontId="74" fillId="0" borderId="27" xfId="0" applyNumberFormat="1" applyFont="1" applyFill="1" applyBorder="1" applyAlignment="1">
      <alignment horizontal="center" vertical="center"/>
    </xf>
    <xf numFmtId="20" fontId="74" fillId="0" borderId="28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47" borderId="0" xfId="0" applyFill="1" applyAlignment="1">
      <alignment horizont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22" fontId="0" fillId="19" borderId="0" xfId="0" applyNumberFormat="1" applyFill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5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34"/>
  <sheetViews>
    <sheetView tabSelected="1" zoomScalePageLayoutView="0" workbookViewId="0" topLeftCell="A25">
      <selection activeCell="E35" sqref="E35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6.7109375" style="10" customWidth="1"/>
    <col min="6" max="6" width="15.28125" style="10" customWidth="1"/>
    <col min="7" max="7" width="20.7109375" style="10" customWidth="1"/>
    <col min="8" max="10" width="10.710937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 customHeight="1">
      <c r="A1" s="1" t="s">
        <v>14</v>
      </c>
      <c r="B1" s="1" t="s">
        <v>15</v>
      </c>
      <c r="C1" s="1" t="s">
        <v>16</v>
      </c>
      <c r="D1" s="2" t="s">
        <v>18</v>
      </c>
      <c r="E1" s="2" t="s">
        <v>17</v>
      </c>
      <c r="F1" s="2" t="s">
        <v>12</v>
      </c>
      <c r="G1" s="2" t="s">
        <v>13</v>
      </c>
      <c r="H1" s="2" t="s">
        <v>2</v>
      </c>
      <c r="I1" s="2" t="s">
        <v>21</v>
      </c>
      <c r="J1" s="2" t="s">
        <v>22</v>
      </c>
    </row>
    <row r="2" spans="1:20" ht="16.5">
      <c r="A2" s="14" t="s">
        <v>150</v>
      </c>
      <c r="B2" s="14" t="s">
        <v>111</v>
      </c>
      <c r="C2" s="14" t="s">
        <v>29</v>
      </c>
      <c r="D2" s="15">
        <v>42282.466782407406</v>
      </c>
      <c r="E2" s="14" t="s">
        <v>151</v>
      </c>
      <c r="F2" s="10" t="s">
        <v>31</v>
      </c>
      <c r="G2" s="10" t="s">
        <v>32</v>
      </c>
      <c r="H2" s="10" t="s">
        <v>121</v>
      </c>
      <c r="I2" s="11">
        <f>VLOOKUP(H2,L$4:M$23,2,FALSE)</f>
        <v>1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18" ht="16.5">
      <c r="A3" t="s">
        <v>118</v>
      </c>
      <c r="B3" t="s">
        <v>119</v>
      </c>
      <c r="C3" t="s">
        <v>120</v>
      </c>
      <c r="D3" s="35">
        <v>42311</v>
      </c>
      <c r="E3" s="14" t="s">
        <v>1</v>
      </c>
      <c r="F3" s="10" t="s">
        <v>31</v>
      </c>
      <c r="G3" s="10" t="s">
        <v>32</v>
      </c>
      <c r="H3" s="10" t="s">
        <v>121</v>
      </c>
      <c r="I3" s="11">
        <f>VLOOKUP(H3,L$4:M$23,2,FALSE)</f>
        <v>1</v>
      </c>
      <c r="J3" s="10">
        <v>2</v>
      </c>
      <c r="L3" s="5" t="s">
        <v>19</v>
      </c>
      <c r="M3" s="5" t="s">
        <v>21</v>
      </c>
      <c r="N3" s="5" t="s">
        <v>3</v>
      </c>
      <c r="O3" s="5" t="s">
        <v>4</v>
      </c>
      <c r="P3" s="5" t="s">
        <v>5</v>
      </c>
      <c r="Q3" s="8" t="s">
        <v>20</v>
      </c>
      <c r="R3" s="6" t="s">
        <v>23</v>
      </c>
    </row>
    <row r="4" spans="1:18" ht="16.5">
      <c r="A4" s="14" t="s">
        <v>112</v>
      </c>
      <c r="B4" s="14" t="s">
        <v>113</v>
      </c>
      <c r="C4" s="14" t="s">
        <v>114</v>
      </c>
      <c r="D4" s="15">
        <v>42307.97289351852</v>
      </c>
      <c r="E4" s="14" t="s">
        <v>1</v>
      </c>
      <c r="F4" s="10" t="s">
        <v>31</v>
      </c>
      <c r="G4" s="10" t="s">
        <v>134</v>
      </c>
      <c r="H4" s="10" t="s">
        <v>121</v>
      </c>
      <c r="I4" s="11">
        <f aca="true" t="shared" si="0" ref="I4:I47">VLOOKUP(H4,L$4:M$23,2,FALSE)</f>
        <v>1</v>
      </c>
      <c r="J4" s="10">
        <v>3</v>
      </c>
      <c r="L4" s="20" t="s">
        <v>6</v>
      </c>
      <c r="M4" s="21">
        <v>1</v>
      </c>
      <c r="N4" s="22">
        <v>0.375</v>
      </c>
      <c r="O4" s="22">
        <v>0.4375</v>
      </c>
      <c r="P4" s="23">
        <f>O4-N4</f>
        <v>0.0625</v>
      </c>
      <c r="Q4" s="20">
        <f>_xlfn.COUNTIFS(H$2:H$393,L4,J$2:J$393,"&lt;99")</f>
        <v>3</v>
      </c>
      <c r="R4" s="24">
        <f>IF(Q4&gt;0,P4/Q4,0)</f>
        <v>0.020833333333333332</v>
      </c>
    </row>
    <row r="5" spans="1:18" ht="16.5">
      <c r="A5" s="14" t="s">
        <v>170</v>
      </c>
      <c r="B5" s="14" t="s">
        <v>109</v>
      </c>
      <c r="C5" s="14" t="s">
        <v>110</v>
      </c>
      <c r="D5" s="15">
        <v>42290.439259259256</v>
      </c>
      <c r="E5" s="14" t="s">
        <v>154</v>
      </c>
      <c r="F5" s="10" t="s">
        <v>124</v>
      </c>
      <c r="G5" s="10" t="s">
        <v>129</v>
      </c>
      <c r="H5" s="10" t="s">
        <v>121</v>
      </c>
      <c r="I5" s="11">
        <f t="shared" si="0"/>
        <v>1</v>
      </c>
      <c r="J5" s="10"/>
      <c r="L5" s="25" t="s">
        <v>7</v>
      </c>
      <c r="M5" s="26">
        <v>2</v>
      </c>
      <c r="N5" s="27">
        <v>0.4583333333333333</v>
      </c>
      <c r="O5" s="27">
        <v>0.5208333333333334</v>
      </c>
      <c r="P5" s="28">
        <f>O5-N5</f>
        <v>0.06250000000000006</v>
      </c>
      <c r="Q5" s="25">
        <f>_xlfn.COUNTIFS(H$2:H$393,L5,J$2:J$393,"&lt;99")</f>
        <v>0</v>
      </c>
      <c r="R5" s="29">
        <f>IF(Q5&gt;0,P5/Q5,0)</f>
        <v>0</v>
      </c>
    </row>
    <row r="6" spans="1:18" ht="16.5">
      <c r="A6" s="14" t="s">
        <v>93</v>
      </c>
      <c r="B6" s="14" t="s">
        <v>94</v>
      </c>
      <c r="C6" s="14" t="s">
        <v>67</v>
      </c>
      <c r="D6" s="15">
        <v>42296.4515625</v>
      </c>
      <c r="E6" s="14" t="s">
        <v>154</v>
      </c>
      <c r="F6" s="10" t="s">
        <v>124</v>
      </c>
      <c r="G6" s="10" t="s">
        <v>129</v>
      </c>
      <c r="H6" s="10" t="s">
        <v>121</v>
      </c>
      <c r="I6" s="11">
        <f t="shared" si="0"/>
        <v>1</v>
      </c>
      <c r="J6" s="10"/>
      <c r="L6" s="25" t="s">
        <v>24</v>
      </c>
      <c r="M6" s="26">
        <v>3</v>
      </c>
      <c r="N6" s="27">
        <v>0.5208333333333334</v>
      </c>
      <c r="O6" s="27">
        <v>0.5833333333333334</v>
      </c>
      <c r="P6" s="28">
        <f>O6-N6</f>
        <v>0.0625</v>
      </c>
      <c r="Q6" s="25">
        <f>_xlfn.COUNTIFS(H$2:H$393,L6,J$2:J$393,"&lt;99")</f>
        <v>0</v>
      </c>
      <c r="R6" s="29">
        <f>IF(Q6&gt;0,P6/Q6,0)</f>
        <v>0</v>
      </c>
    </row>
    <row r="7" spans="1:18" ht="16.5">
      <c r="A7" s="14" t="s">
        <v>107</v>
      </c>
      <c r="B7" s="14" t="s">
        <v>106</v>
      </c>
      <c r="C7" s="14" t="s">
        <v>67</v>
      </c>
      <c r="D7" s="15">
        <v>42299.50204861111</v>
      </c>
      <c r="E7" s="14" t="s">
        <v>153</v>
      </c>
      <c r="F7" s="10" t="s">
        <v>124</v>
      </c>
      <c r="G7" s="10" t="s">
        <v>129</v>
      </c>
      <c r="H7" s="10" t="s">
        <v>121</v>
      </c>
      <c r="I7" s="11">
        <f t="shared" si="0"/>
        <v>1</v>
      </c>
      <c r="J7" s="10"/>
      <c r="L7" s="25" t="s">
        <v>145</v>
      </c>
      <c r="M7" s="26">
        <v>4</v>
      </c>
      <c r="N7" s="27">
        <v>0.5833333333333334</v>
      </c>
      <c r="O7" s="27">
        <v>0.6458333333333334</v>
      </c>
      <c r="P7" s="28">
        <f>O7-N7</f>
        <v>0.0625</v>
      </c>
      <c r="Q7" s="25">
        <f>_xlfn.COUNTIFS(H$2:H$393,L7,J$2:J$393,"&lt;99")</f>
        <v>0</v>
      </c>
      <c r="R7" s="29">
        <f>IF(Q7&gt;0,P7/Q7,0)</f>
        <v>0</v>
      </c>
    </row>
    <row r="8" spans="1:18" ht="16.5">
      <c r="A8" s="14" t="s">
        <v>171</v>
      </c>
      <c r="B8" s="14" t="s">
        <v>106</v>
      </c>
      <c r="C8" s="14" t="s">
        <v>67</v>
      </c>
      <c r="D8" s="15">
        <v>42299.50292824074</v>
      </c>
      <c r="E8" s="14" t="s">
        <v>154</v>
      </c>
      <c r="F8" s="10" t="s">
        <v>124</v>
      </c>
      <c r="G8" s="10" t="s">
        <v>129</v>
      </c>
      <c r="H8" s="10" t="s">
        <v>121</v>
      </c>
      <c r="I8" s="11">
        <f t="shared" si="0"/>
        <v>1</v>
      </c>
      <c r="J8" s="10"/>
      <c r="L8" s="25" t="s">
        <v>146</v>
      </c>
      <c r="M8" s="26">
        <v>5</v>
      </c>
      <c r="N8" s="27">
        <v>0.6666666666666666</v>
      </c>
      <c r="O8" s="27">
        <v>0.7291666666666666</v>
      </c>
      <c r="P8" s="28">
        <f>O8-N8</f>
        <v>0.0625</v>
      </c>
      <c r="Q8" s="25">
        <f>_xlfn.COUNTIFS(H$2:H$393,L8,J$2:J$393,"&lt;99")</f>
        <v>0</v>
      </c>
      <c r="R8" s="29">
        <f>IF(Q8&gt;0,P8/Q8,0)</f>
        <v>0</v>
      </c>
    </row>
    <row r="9" spans="1:18" ht="16.5">
      <c r="A9" s="14" t="s">
        <v>105</v>
      </c>
      <c r="B9" s="14" t="s">
        <v>104</v>
      </c>
      <c r="C9" s="14" t="s">
        <v>67</v>
      </c>
      <c r="D9" s="15">
        <v>42299.503912037035</v>
      </c>
      <c r="E9" s="14" t="s">
        <v>153</v>
      </c>
      <c r="F9" s="10" t="s">
        <v>124</v>
      </c>
      <c r="G9" s="10" t="s">
        <v>129</v>
      </c>
      <c r="H9" s="10" t="s">
        <v>144</v>
      </c>
      <c r="I9" s="11">
        <f t="shared" si="0"/>
        <v>2</v>
      </c>
      <c r="J9" s="10"/>
      <c r="L9" s="25"/>
      <c r="M9" s="26"/>
      <c r="N9" s="27"/>
      <c r="O9" s="27"/>
      <c r="P9" s="28"/>
      <c r="Q9" s="25"/>
      <c r="R9" s="29"/>
    </row>
    <row r="10" spans="1:18" ht="16.5">
      <c r="A10" s="14" t="s">
        <v>183</v>
      </c>
      <c r="B10" s="14" t="s">
        <v>104</v>
      </c>
      <c r="C10" s="14" t="s">
        <v>67</v>
      </c>
      <c r="D10" s="15">
        <v>42299.50446759259</v>
      </c>
      <c r="E10" s="14" t="s">
        <v>154</v>
      </c>
      <c r="F10" s="10" t="s">
        <v>124</v>
      </c>
      <c r="G10" s="10" t="s">
        <v>129</v>
      </c>
      <c r="H10" s="10" t="s">
        <v>144</v>
      </c>
      <c r="I10" s="11">
        <f t="shared" si="0"/>
        <v>2</v>
      </c>
      <c r="J10" s="10"/>
      <c r="L10" s="20" t="s">
        <v>8</v>
      </c>
      <c r="M10" s="21">
        <v>6</v>
      </c>
      <c r="N10" s="22">
        <v>0.375</v>
      </c>
      <c r="O10" s="22">
        <v>0.4375</v>
      </c>
      <c r="P10" s="23">
        <f>O10-N10</f>
        <v>0.0625</v>
      </c>
      <c r="Q10" s="20">
        <f>_xlfn.COUNTIFS(H$2:H$393,L10,J$2:J$393,"&lt;99")</f>
        <v>0</v>
      </c>
      <c r="R10" s="24">
        <f>IF(Q10&gt;0,P10/Q10,0)</f>
        <v>0</v>
      </c>
    </row>
    <row r="11" spans="1:18" ht="16.5">
      <c r="A11" s="14" t="s">
        <v>184</v>
      </c>
      <c r="B11" s="14" t="s">
        <v>103</v>
      </c>
      <c r="C11" s="14" t="s">
        <v>67</v>
      </c>
      <c r="D11" s="15">
        <v>42297.4390162037</v>
      </c>
      <c r="E11" s="14" t="s">
        <v>185</v>
      </c>
      <c r="F11" s="10" t="s">
        <v>124</v>
      </c>
      <c r="G11" s="10" t="s">
        <v>129</v>
      </c>
      <c r="H11" s="10" t="s">
        <v>144</v>
      </c>
      <c r="I11" s="11">
        <f t="shared" si="0"/>
        <v>2</v>
      </c>
      <c r="J11" s="10"/>
      <c r="L11" s="25" t="s">
        <v>9</v>
      </c>
      <c r="M11" s="26">
        <v>7</v>
      </c>
      <c r="N11" s="27">
        <v>0.4583333333333333</v>
      </c>
      <c r="O11" s="27">
        <v>0.5208333333333334</v>
      </c>
      <c r="P11" s="28">
        <f>O11-N11</f>
        <v>0.06250000000000006</v>
      </c>
      <c r="Q11" s="25">
        <f>_xlfn.COUNTIFS(H$2:H$393,L11,J$2:J$393,"&lt;99")</f>
        <v>0</v>
      </c>
      <c r="R11" s="29">
        <f>IF(Q11&gt;0,P11/Q11,0)</f>
        <v>0</v>
      </c>
    </row>
    <row r="12" spans="1:18" ht="16.5">
      <c r="A12" s="14" t="s">
        <v>102</v>
      </c>
      <c r="B12" s="14" t="s">
        <v>103</v>
      </c>
      <c r="C12" s="14" t="s">
        <v>67</v>
      </c>
      <c r="D12" s="15">
        <v>42297.43989583333</v>
      </c>
      <c r="E12" s="14" t="s">
        <v>153</v>
      </c>
      <c r="F12" s="10" t="s">
        <v>124</v>
      </c>
      <c r="G12" s="10" t="s">
        <v>129</v>
      </c>
      <c r="H12" s="10" t="s">
        <v>144</v>
      </c>
      <c r="I12" s="11">
        <f t="shared" si="0"/>
        <v>2</v>
      </c>
      <c r="J12" s="10"/>
      <c r="L12" s="25" t="s">
        <v>26</v>
      </c>
      <c r="M12" s="26">
        <v>8</v>
      </c>
      <c r="N12" s="27">
        <v>0.5208333333333334</v>
      </c>
      <c r="O12" s="27">
        <v>0.5833333333333334</v>
      </c>
      <c r="P12" s="28">
        <f>O12-N12</f>
        <v>0.0625</v>
      </c>
      <c r="Q12" s="25">
        <f>_xlfn.COUNTIFS(H$2:H$393,#REF!,J$2:J$393,"&lt;99")</f>
        <v>0</v>
      </c>
      <c r="R12" s="29">
        <f>IF(Q12&gt;0,P12/Q12,0)</f>
        <v>0</v>
      </c>
    </row>
    <row r="13" spans="1:18" ht="16.5">
      <c r="A13" s="14" t="s">
        <v>99</v>
      </c>
      <c r="B13" s="14" t="s">
        <v>100</v>
      </c>
      <c r="C13" s="14" t="s">
        <v>101</v>
      </c>
      <c r="D13" s="15">
        <v>42290.89854166667</v>
      </c>
      <c r="E13" s="14" t="s">
        <v>1</v>
      </c>
      <c r="F13" s="36" t="s">
        <v>127</v>
      </c>
      <c r="G13" s="10" t="s">
        <v>128</v>
      </c>
      <c r="H13" s="10" t="s">
        <v>144</v>
      </c>
      <c r="I13" s="11">
        <f t="shared" si="0"/>
        <v>2</v>
      </c>
      <c r="J13" s="10"/>
      <c r="L13" s="25" t="s">
        <v>122</v>
      </c>
      <c r="M13" s="26">
        <v>9</v>
      </c>
      <c r="N13" s="27">
        <v>0.5833333333333334</v>
      </c>
      <c r="O13" s="27">
        <v>0.6458333333333334</v>
      </c>
      <c r="P13" s="28">
        <f>O13-N13</f>
        <v>0.0625</v>
      </c>
      <c r="Q13" s="25">
        <f>_xlfn.COUNTIFS(H$2:H$393,L12,J$2:J$393,"&lt;99")</f>
        <v>0</v>
      </c>
      <c r="R13" s="29">
        <f>IF(Q13&gt;0,P13/Q13,0)</f>
        <v>0</v>
      </c>
    </row>
    <row r="14" spans="1:18" ht="16.5">
      <c r="A14" s="14" t="s">
        <v>97</v>
      </c>
      <c r="B14" s="14" t="s">
        <v>98</v>
      </c>
      <c r="C14" s="14" t="s">
        <v>30</v>
      </c>
      <c r="D14" s="15">
        <v>42296.385671296295</v>
      </c>
      <c r="E14" s="14" t="s">
        <v>1</v>
      </c>
      <c r="F14" s="36" t="s">
        <v>37</v>
      </c>
      <c r="G14" s="10" t="s">
        <v>132</v>
      </c>
      <c r="H14" s="10" t="s">
        <v>144</v>
      </c>
      <c r="I14" s="11">
        <f t="shared" si="0"/>
        <v>2</v>
      </c>
      <c r="J14" s="10"/>
      <c r="L14" s="25" t="s">
        <v>25</v>
      </c>
      <c r="M14" s="26">
        <v>10</v>
      </c>
      <c r="N14" s="27">
        <v>0.6666666666666666</v>
      </c>
      <c r="O14" s="27">
        <v>0.7291666666666666</v>
      </c>
      <c r="P14" s="28">
        <f>O14-N14</f>
        <v>0.0625</v>
      </c>
      <c r="Q14" s="25">
        <f>_xlfn.COUNTIFS(H$2:H$393,L14,J$2:J$393,"&lt;99")</f>
        <v>0</v>
      </c>
      <c r="R14" s="29">
        <f>IF(Q14&gt;0,P14/Q14,0)</f>
        <v>0</v>
      </c>
    </row>
    <row r="15" spans="1:18" ht="16.5">
      <c r="A15" s="14" t="s">
        <v>50</v>
      </c>
      <c r="B15" s="14" t="s">
        <v>51</v>
      </c>
      <c r="C15" s="14" t="s">
        <v>30</v>
      </c>
      <c r="D15" s="15">
        <v>42309.293703703705</v>
      </c>
      <c r="E15" s="14" t="s">
        <v>1</v>
      </c>
      <c r="F15" s="36" t="s">
        <v>37</v>
      </c>
      <c r="G15" s="10" t="s">
        <v>132</v>
      </c>
      <c r="H15" s="10" t="s">
        <v>144</v>
      </c>
      <c r="I15" s="11">
        <f t="shared" si="0"/>
        <v>2</v>
      </c>
      <c r="J15" s="10"/>
      <c r="L15" s="25"/>
      <c r="M15" s="26"/>
      <c r="N15" s="27"/>
      <c r="O15" s="27"/>
      <c r="P15" s="28"/>
      <c r="Q15" s="25"/>
      <c r="R15" s="29"/>
    </row>
    <row r="16" spans="1:18" ht="16.5">
      <c r="A16" s="14" t="s">
        <v>95</v>
      </c>
      <c r="B16" s="14" t="s">
        <v>96</v>
      </c>
      <c r="C16" s="14" t="s">
        <v>30</v>
      </c>
      <c r="D16" s="15">
        <v>42296.424791666665</v>
      </c>
      <c r="E16" s="14" t="s">
        <v>1</v>
      </c>
      <c r="F16" s="36" t="s">
        <v>37</v>
      </c>
      <c r="G16" s="10" t="s">
        <v>132</v>
      </c>
      <c r="H16" s="10" t="s">
        <v>144</v>
      </c>
      <c r="I16" s="11">
        <f t="shared" si="0"/>
        <v>2</v>
      </c>
      <c r="J16" s="10"/>
      <c r="L16" s="25"/>
      <c r="M16" s="26"/>
      <c r="N16" s="27"/>
      <c r="O16" s="27"/>
      <c r="P16" s="28"/>
      <c r="Q16" s="25"/>
      <c r="R16" s="29"/>
    </row>
    <row r="17" spans="1:18" ht="16.5">
      <c r="A17" s="14" t="s">
        <v>152</v>
      </c>
      <c r="B17" s="14" t="s">
        <v>108</v>
      </c>
      <c r="C17" s="14" t="s">
        <v>33</v>
      </c>
      <c r="D17" s="15">
        <v>42297.23395833333</v>
      </c>
      <c r="E17" s="14" t="s">
        <v>1</v>
      </c>
      <c r="F17" s="36" t="s">
        <v>37</v>
      </c>
      <c r="G17" s="10" t="s">
        <v>130</v>
      </c>
      <c r="H17" s="10" t="s">
        <v>144</v>
      </c>
      <c r="I17" s="11">
        <f t="shared" si="0"/>
        <v>2</v>
      </c>
      <c r="J17" s="10"/>
      <c r="L17" s="20" t="s">
        <v>10</v>
      </c>
      <c r="M17" s="21">
        <v>11</v>
      </c>
      <c r="N17" s="22">
        <v>0.375</v>
      </c>
      <c r="O17" s="22">
        <v>0.4375</v>
      </c>
      <c r="P17" s="23">
        <f>O17-N17</f>
        <v>0.0625</v>
      </c>
      <c r="Q17" s="20">
        <f>_xlfn.COUNTIFS(H$2:H$393,L17,J$2:J$393,"&lt;99")</f>
        <v>0</v>
      </c>
      <c r="R17" s="24">
        <f>IF(Q17&gt;0,P17/Q17,0)</f>
        <v>0</v>
      </c>
    </row>
    <row r="18" spans="1:18" ht="16.5">
      <c r="A18" s="14" t="s">
        <v>156</v>
      </c>
      <c r="B18" s="14" t="s">
        <v>56</v>
      </c>
      <c r="C18" s="14" t="s">
        <v>33</v>
      </c>
      <c r="D18" s="16"/>
      <c r="E18" s="14" t="s">
        <v>1</v>
      </c>
      <c r="F18" s="36" t="s">
        <v>37</v>
      </c>
      <c r="G18" s="10" t="s">
        <v>130</v>
      </c>
      <c r="H18" s="39" t="s">
        <v>145</v>
      </c>
      <c r="I18" s="11">
        <f t="shared" si="0"/>
        <v>4</v>
      </c>
      <c r="J18" s="10"/>
      <c r="L18" s="25" t="s">
        <v>11</v>
      </c>
      <c r="M18" s="26">
        <v>12</v>
      </c>
      <c r="N18" s="27">
        <v>0.4583333333333333</v>
      </c>
      <c r="O18" s="27">
        <v>0.5208333333333334</v>
      </c>
      <c r="P18" s="28">
        <f>O18-N18</f>
        <v>0.06250000000000006</v>
      </c>
      <c r="Q18" s="25">
        <f>_xlfn.COUNTIFS(H$2:H$393,L18,J$2:J$393,"&lt;99")</f>
        <v>0</v>
      </c>
      <c r="R18" s="29">
        <f>IF(Q18&gt;0,P18/Q18,0)</f>
        <v>0</v>
      </c>
    </row>
    <row r="19" spans="1:18" ht="16.5">
      <c r="A19" s="14" t="s">
        <v>172</v>
      </c>
      <c r="B19" s="14" t="s">
        <v>87</v>
      </c>
      <c r="C19" s="14" t="s">
        <v>0</v>
      </c>
      <c r="D19" s="15">
        <v>42304.41241898148</v>
      </c>
      <c r="E19" s="14" t="s">
        <v>154</v>
      </c>
      <c r="F19" s="10" t="s">
        <v>36</v>
      </c>
      <c r="G19" s="10" t="s">
        <v>130</v>
      </c>
      <c r="H19" s="39" t="s">
        <v>145</v>
      </c>
      <c r="I19" s="11">
        <f t="shared" si="0"/>
        <v>4</v>
      </c>
      <c r="J19" s="10"/>
      <c r="L19" s="25" t="s">
        <v>28</v>
      </c>
      <c r="M19" s="26">
        <v>13</v>
      </c>
      <c r="N19" s="27">
        <v>0.5208333333333334</v>
      </c>
      <c r="O19" s="27">
        <v>0.5833333333333334</v>
      </c>
      <c r="P19" s="28">
        <f>O19-N19</f>
        <v>0.0625</v>
      </c>
      <c r="Q19" s="25">
        <f>_xlfn.COUNTIFS(H$2:H$393,L19,J$2:J$393,"&lt;99")</f>
        <v>0</v>
      </c>
      <c r="R19" s="29">
        <f>IF(Q19&gt;0,P19/Q19,0)</f>
        <v>0</v>
      </c>
    </row>
    <row r="20" spans="1:18" ht="16.5">
      <c r="A20" s="14" t="s">
        <v>173</v>
      </c>
      <c r="B20" s="14" t="s">
        <v>86</v>
      </c>
      <c r="C20" s="14" t="s">
        <v>0</v>
      </c>
      <c r="D20" s="15">
        <v>42304.412766203706</v>
      </c>
      <c r="E20" s="14" t="s">
        <v>154</v>
      </c>
      <c r="F20" s="10" t="s">
        <v>36</v>
      </c>
      <c r="G20" s="10" t="s">
        <v>130</v>
      </c>
      <c r="H20" s="39" t="s">
        <v>145</v>
      </c>
      <c r="I20" s="11">
        <f t="shared" si="0"/>
        <v>4</v>
      </c>
      <c r="J20" s="10"/>
      <c r="L20" s="25" t="s">
        <v>123</v>
      </c>
      <c r="M20" s="26">
        <v>14</v>
      </c>
      <c r="N20" s="27">
        <v>0.5833333333333334</v>
      </c>
      <c r="O20" s="27">
        <v>0.6458333333333334</v>
      </c>
      <c r="P20" s="28">
        <f>O20-N20</f>
        <v>0.0625</v>
      </c>
      <c r="Q20" s="25">
        <f>_xlfn.COUNTIFS(H$2:H$393,L20,J$2:J$393,"&lt;99")</f>
        <v>0</v>
      </c>
      <c r="R20" s="29">
        <f>IF(Q20&gt;0,P20/Q20,0)</f>
        <v>0</v>
      </c>
    </row>
    <row r="21" spans="1:18" ht="16.5">
      <c r="A21" s="14" t="s">
        <v>84</v>
      </c>
      <c r="B21" s="14" t="s">
        <v>85</v>
      </c>
      <c r="C21" s="14" t="s">
        <v>0</v>
      </c>
      <c r="D21" s="15">
        <v>42304.41304398148</v>
      </c>
      <c r="E21" s="14" t="s">
        <v>154</v>
      </c>
      <c r="F21" s="10" t="s">
        <v>36</v>
      </c>
      <c r="G21" s="10" t="s">
        <v>138</v>
      </c>
      <c r="H21" s="39" t="s">
        <v>145</v>
      </c>
      <c r="I21" s="11">
        <f t="shared" si="0"/>
        <v>4</v>
      </c>
      <c r="J21" s="10"/>
      <c r="L21" s="25" t="s">
        <v>27</v>
      </c>
      <c r="M21" s="26">
        <v>15</v>
      </c>
      <c r="N21" s="27">
        <v>0.6666666666666666</v>
      </c>
      <c r="O21" s="27">
        <v>0.7291666666666666</v>
      </c>
      <c r="P21" s="28">
        <f>O21-N21</f>
        <v>0.0625</v>
      </c>
      <c r="Q21" s="25">
        <f>_xlfn.COUNTIFS(H$2:H$393,L21,J$2:J$393,"&lt;99")</f>
        <v>0</v>
      </c>
      <c r="R21" s="29">
        <f>IF(Q21&gt;0,P21/Q21,0)</f>
        <v>0</v>
      </c>
    </row>
    <row r="22" spans="1:18" ht="16.5">
      <c r="A22" s="14" t="s">
        <v>155</v>
      </c>
      <c r="B22" s="14" t="s">
        <v>83</v>
      </c>
      <c r="C22" s="14" t="s">
        <v>0</v>
      </c>
      <c r="D22" s="15">
        <v>42304.41328703704</v>
      </c>
      <c r="E22" s="14" t="s">
        <v>154</v>
      </c>
      <c r="F22" s="10" t="s">
        <v>36</v>
      </c>
      <c r="G22" s="10" t="s">
        <v>138</v>
      </c>
      <c r="H22" s="39" t="s">
        <v>145</v>
      </c>
      <c r="I22" s="11">
        <f t="shared" si="0"/>
        <v>4</v>
      </c>
      <c r="J22" s="10"/>
      <c r="L22" s="25"/>
      <c r="M22" s="26"/>
      <c r="N22" s="27"/>
      <c r="O22" s="27"/>
      <c r="P22" s="28"/>
      <c r="Q22" s="25"/>
      <c r="R22" s="29"/>
    </row>
    <row r="23" spans="1:18" ht="16.5">
      <c r="A23" s="14" t="s">
        <v>81</v>
      </c>
      <c r="B23" s="14" t="s">
        <v>82</v>
      </c>
      <c r="C23" s="14" t="s">
        <v>0</v>
      </c>
      <c r="D23" s="15">
        <v>42304.41353009259</v>
      </c>
      <c r="E23" s="14" t="s">
        <v>154</v>
      </c>
      <c r="F23" s="10" t="s">
        <v>36</v>
      </c>
      <c r="G23" s="10" t="s">
        <v>130</v>
      </c>
      <c r="H23" s="39" t="s">
        <v>145</v>
      </c>
      <c r="I23" s="11">
        <f t="shared" si="0"/>
        <v>4</v>
      </c>
      <c r="J23" s="10"/>
      <c r="L23" s="30"/>
      <c r="M23" s="31"/>
      <c r="N23" s="32"/>
      <c r="O23" s="32"/>
      <c r="P23" s="33"/>
      <c r="Q23" s="30"/>
      <c r="R23" s="34"/>
    </row>
    <row r="24" spans="1:10" ht="16.5">
      <c r="A24" s="14" t="s">
        <v>157</v>
      </c>
      <c r="B24" s="14" t="s">
        <v>80</v>
      </c>
      <c r="C24" s="14" t="s">
        <v>0</v>
      </c>
      <c r="D24" s="15">
        <v>42304.41375</v>
      </c>
      <c r="E24" s="14" t="s">
        <v>154</v>
      </c>
      <c r="F24" s="10" t="s">
        <v>36</v>
      </c>
      <c r="G24" s="10" t="s">
        <v>130</v>
      </c>
      <c r="H24" s="39" t="s">
        <v>145</v>
      </c>
      <c r="I24" s="11">
        <f t="shared" si="0"/>
        <v>4</v>
      </c>
      <c r="J24" s="10"/>
    </row>
    <row r="25" spans="1:10" ht="16.5">
      <c r="A25" s="14" t="s">
        <v>78</v>
      </c>
      <c r="B25" s="14" t="s">
        <v>79</v>
      </c>
      <c r="C25" s="14" t="s">
        <v>0</v>
      </c>
      <c r="D25" s="15">
        <v>42304.41400462963</v>
      </c>
      <c r="E25" s="14" t="s">
        <v>154</v>
      </c>
      <c r="F25" s="10" t="s">
        <v>36</v>
      </c>
      <c r="G25" s="10" t="s">
        <v>130</v>
      </c>
      <c r="H25" s="39" t="s">
        <v>145</v>
      </c>
      <c r="I25" s="11">
        <f t="shared" si="0"/>
        <v>4</v>
      </c>
      <c r="J25" s="10"/>
    </row>
    <row r="26" spans="1:10" ht="16.5">
      <c r="A26" s="14" t="s">
        <v>158</v>
      </c>
      <c r="B26" s="14" t="s">
        <v>77</v>
      </c>
      <c r="C26" s="14" t="s">
        <v>0</v>
      </c>
      <c r="D26" s="15">
        <v>42304.414189814815</v>
      </c>
      <c r="E26" s="14" t="s">
        <v>154</v>
      </c>
      <c r="F26" s="10" t="s">
        <v>36</v>
      </c>
      <c r="G26" s="10" t="s">
        <v>130</v>
      </c>
      <c r="H26" s="39" t="s">
        <v>145</v>
      </c>
      <c r="I26" s="11">
        <f t="shared" si="0"/>
        <v>4</v>
      </c>
      <c r="J26" s="10"/>
    </row>
    <row r="27" spans="1:10" ht="16.5">
      <c r="A27" s="14" t="s">
        <v>75</v>
      </c>
      <c r="B27" s="14" t="s">
        <v>76</v>
      </c>
      <c r="C27" s="14" t="s">
        <v>0</v>
      </c>
      <c r="D27" s="15">
        <v>42304.41484953704</v>
      </c>
      <c r="E27" s="14" t="s">
        <v>154</v>
      </c>
      <c r="F27" s="10" t="s">
        <v>36</v>
      </c>
      <c r="G27" s="10" t="s">
        <v>130</v>
      </c>
      <c r="H27" s="39" t="s">
        <v>146</v>
      </c>
      <c r="I27" s="11">
        <f t="shared" si="0"/>
        <v>5</v>
      </c>
      <c r="J27" s="10"/>
    </row>
    <row r="28" spans="1:10" ht="16.5">
      <c r="A28" s="14" t="s">
        <v>159</v>
      </c>
      <c r="B28" s="14" t="s">
        <v>74</v>
      </c>
      <c r="C28" s="14" t="s">
        <v>0</v>
      </c>
      <c r="D28" s="15">
        <v>42304.415300925924</v>
      </c>
      <c r="E28" s="14" t="s">
        <v>154</v>
      </c>
      <c r="F28" s="10" t="s">
        <v>36</v>
      </c>
      <c r="G28" s="10" t="s">
        <v>130</v>
      </c>
      <c r="H28" s="39" t="s">
        <v>146</v>
      </c>
      <c r="I28" s="11">
        <f t="shared" si="0"/>
        <v>5</v>
      </c>
      <c r="J28" s="10"/>
    </row>
    <row r="29" spans="1:10" ht="16.5">
      <c r="A29" s="14" t="s">
        <v>174</v>
      </c>
      <c r="B29" s="14" t="s">
        <v>92</v>
      </c>
      <c r="C29" s="14" t="s">
        <v>0</v>
      </c>
      <c r="D29" s="15">
        <v>42304.47859953704</v>
      </c>
      <c r="E29" s="14" t="s">
        <v>154</v>
      </c>
      <c r="F29" s="10" t="s">
        <v>125</v>
      </c>
      <c r="G29" s="10" t="s">
        <v>131</v>
      </c>
      <c r="H29" s="39" t="s">
        <v>146</v>
      </c>
      <c r="I29" s="11">
        <f t="shared" si="0"/>
        <v>5</v>
      </c>
      <c r="J29" s="10"/>
    </row>
    <row r="30" spans="1:20" s="9" customFormat="1" ht="16.5">
      <c r="A30" s="14" t="s">
        <v>175</v>
      </c>
      <c r="B30" s="14" t="s">
        <v>91</v>
      </c>
      <c r="C30" s="14" t="s">
        <v>0</v>
      </c>
      <c r="D30" s="15">
        <v>42304.47892361111</v>
      </c>
      <c r="E30" s="14" t="s">
        <v>154</v>
      </c>
      <c r="F30" s="10" t="s">
        <v>125</v>
      </c>
      <c r="G30" s="10" t="s">
        <v>131</v>
      </c>
      <c r="H30" s="39" t="s">
        <v>146</v>
      </c>
      <c r="I30" s="11">
        <f t="shared" si="0"/>
        <v>5</v>
      </c>
      <c r="J30" s="10"/>
      <c r="L30"/>
      <c r="M30"/>
      <c r="N30"/>
      <c r="O30"/>
      <c r="P30"/>
      <c r="Q30"/>
      <c r="R30"/>
      <c r="S30"/>
      <c r="T30"/>
    </row>
    <row r="31" spans="1:20" s="9" customFormat="1" ht="16.5">
      <c r="A31" s="14" t="s">
        <v>163</v>
      </c>
      <c r="B31" s="14" t="s">
        <v>90</v>
      </c>
      <c r="C31" s="14" t="s">
        <v>0</v>
      </c>
      <c r="D31" s="15">
        <v>42304.479166666664</v>
      </c>
      <c r="E31" s="14" t="s">
        <v>154</v>
      </c>
      <c r="F31" s="10" t="s">
        <v>125</v>
      </c>
      <c r="G31" s="10" t="s">
        <v>131</v>
      </c>
      <c r="H31" s="39" t="s">
        <v>146</v>
      </c>
      <c r="I31" s="11">
        <f t="shared" si="0"/>
        <v>5</v>
      </c>
      <c r="J31" s="10"/>
      <c r="L31"/>
      <c r="M31"/>
      <c r="N31"/>
      <c r="O31"/>
      <c r="P31"/>
      <c r="Q31"/>
      <c r="R31"/>
      <c r="S31"/>
      <c r="T31"/>
    </row>
    <row r="32" spans="1:10" ht="16.5">
      <c r="A32" s="14" t="s">
        <v>160</v>
      </c>
      <c r="B32" s="14" t="s">
        <v>68</v>
      </c>
      <c r="C32" s="14" t="s">
        <v>69</v>
      </c>
      <c r="D32" s="15">
        <v>42304.50430555556</v>
      </c>
      <c r="E32" s="14" t="s">
        <v>154</v>
      </c>
      <c r="F32" s="10" t="s">
        <v>126</v>
      </c>
      <c r="G32" s="10" t="s">
        <v>133</v>
      </c>
      <c r="H32" s="10"/>
      <c r="I32" s="11"/>
      <c r="J32" s="10"/>
    </row>
    <row r="33" spans="1:20" s="9" customFormat="1" ht="16.5">
      <c r="A33" s="14" t="s">
        <v>65</v>
      </c>
      <c r="B33" s="14" t="s">
        <v>66</v>
      </c>
      <c r="C33" s="14" t="s">
        <v>67</v>
      </c>
      <c r="D33" s="15">
        <v>42304.52150462963</v>
      </c>
      <c r="E33" s="14" t="s">
        <v>153</v>
      </c>
      <c r="F33" s="10" t="s">
        <v>124</v>
      </c>
      <c r="G33" s="10" t="s">
        <v>129</v>
      </c>
      <c r="H33" s="10" t="s">
        <v>147</v>
      </c>
      <c r="I33" s="11">
        <f t="shared" si="0"/>
        <v>6</v>
      </c>
      <c r="J33" s="10"/>
      <c r="L33"/>
      <c r="M33"/>
      <c r="N33"/>
      <c r="O33"/>
      <c r="P33"/>
      <c r="Q33"/>
      <c r="R33"/>
      <c r="S33"/>
      <c r="T33"/>
    </row>
    <row r="34" spans="1:20" s="9" customFormat="1" ht="16.5">
      <c r="A34" s="9" t="s">
        <v>186</v>
      </c>
      <c r="B34" s="9" t="s">
        <v>161</v>
      </c>
      <c r="C34" s="9" t="s">
        <v>67</v>
      </c>
      <c r="D34" s="40">
        <v>42311</v>
      </c>
      <c r="E34" s="14" t="s">
        <v>185</v>
      </c>
      <c r="F34" s="10" t="s">
        <v>124</v>
      </c>
      <c r="G34" s="10" t="s">
        <v>129</v>
      </c>
      <c r="H34" s="10" t="s">
        <v>147</v>
      </c>
      <c r="I34" s="11">
        <f t="shared" si="0"/>
        <v>6</v>
      </c>
      <c r="J34" s="10"/>
      <c r="L34"/>
      <c r="M34"/>
      <c r="N34"/>
      <c r="O34"/>
      <c r="P34"/>
      <c r="Q34"/>
      <c r="R34"/>
      <c r="S34"/>
      <c r="T34"/>
    </row>
    <row r="35" spans="1:20" s="9" customFormat="1" ht="16.5">
      <c r="A35" s="37" t="s">
        <v>73</v>
      </c>
      <c r="B35" s="38" t="s">
        <v>71</v>
      </c>
      <c r="C35" s="38" t="s">
        <v>72</v>
      </c>
      <c r="D35" s="15">
        <v>42305.38607638889</v>
      </c>
      <c r="E35" s="14" t="s">
        <v>1</v>
      </c>
      <c r="F35" s="36" t="s">
        <v>127</v>
      </c>
      <c r="G35" s="10" t="s">
        <v>128</v>
      </c>
      <c r="H35" s="10" t="s">
        <v>147</v>
      </c>
      <c r="I35" s="11">
        <f t="shared" si="0"/>
        <v>6</v>
      </c>
      <c r="J35" s="10"/>
      <c r="L35" s="17" t="s">
        <v>117</v>
      </c>
      <c r="M35" s="18"/>
      <c r="N35" s="19">
        <v>42305.041666666664</v>
      </c>
      <c r="O35"/>
      <c r="P35"/>
      <c r="Q35"/>
      <c r="R35"/>
      <c r="S35"/>
      <c r="T35"/>
    </row>
    <row r="36" spans="1:20" s="9" customFormat="1" ht="16.5">
      <c r="A36" s="14" t="s">
        <v>115</v>
      </c>
      <c r="B36" s="14" t="s">
        <v>116</v>
      </c>
      <c r="C36" s="14" t="s">
        <v>30</v>
      </c>
      <c r="D36" s="15">
        <v>42306.43827546296</v>
      </c>
      <c r="E36" s="14" t="s">
        <v>153</v>
      </c>
      <c r="F36" s="36" t="s">
        <v>37</v>
      </c>
      <c r="G36" s="10" t="s">
        <v>132</v>
      </c>
      <c r="H36" s="10" t="s">
        <v>147</v>
      </c>
      <c r="I36" s="11">
        <f t="shared" si="0"/>
        <v>6</v>
      </c>
      <c r="J36" s="10"/>
      <c r="L36"/>
      <c r="M36"/>
      <c r="N36"/>
      <c r="O36"/>
      <c r="P36"/>
      <c r="Q36"/>
      <c r="R36"/>
      <c r="S36"/>
      <c r="T36"/>
    </row>
    <row r="37" spans="1:20" s="9" customFormat="1" ht="16.5">
      <c r="A37" s="14" t="s">
        <v>179</v>
      </c>
      <c r="B37" s="14" t="s">
        <v>64</v>
      </c>
      <c r="C37" s="14" t="s">
        <v>35</v>
      </c>
      <c r="D37" s="15">
        <v>42306.504791666666</v>
      </c>
      <c r="E37" s="14" t="s">
        <v>1</v>
      </c>
      <c r="F37" s="36" t="s">
        <v>36</v>
      </c>
      <c r="G37" s="10" t="s">
        <v>148</v>
      </c>
      <c r="H37" s="10" t="s">
        <v>147</v>
      </c>
      <c r="I37" s="11">
        <f t="shared" si="0"/>
        <v>6</v>
      </c>
      <c r="J37" s="10"/>
      <c r="L37"/>
      <c r="M37"/>
      <c r="N37"/>
      <c r="O37"/>
      <c r="P37"/>
      <c r="Q37"/>
      <c r="R37"/>
      <c r="S37"/>
      <c r="T37"/>
    </row>
    <row r="38" spans="1:10" ht="16.5">
      <c r="A38" s="14" t="s">
        <v>180</v>
      </c>
      <c r="B38" s="14" t="s">
        <v>63</v>
      </c>
      <c r="C38" s="14" t="s">
        <v>35</v>
      </c>
      <c r="D38" s="15">
        <v>42306.50560185185</v>
      </c>
      <c r="E38" s="14" t="s">
        <v>1</v>
      </c>
      <c r="F38" s="36" t="s">
        <v>36</v>
      </c>
      <c r="G38" s="10" t="s">
        <v>148</v>
      </c>
      <c r="H38" s="10" t="s">
        <v>147</v>
      </c>
      <c r="I38" s="11">
        <f t="shared" si="0"/>
        <v>6</v>
      </c>
      <c r="J38" s="10"/>
    </row>
    <row r="39" spans="1:10" ht="16.5">
      <c r="A39" s="14" t="s">
        <v>181</v>
      </c>
      <c r="B39" s="14" t="s">
        <v>62</v>
      </c>
      <c r="C39" s="14" t="s">
        <v>35</v>
      </c>
      <c r="D39" s="15">
        <v>42306.50717592592</v>
      </c>
      <c r="E39" s="14" t="s">
        <v>154</v>
      </c>
      <c r="F39" s="10" t="s">
        <v>36</v>
      </c>
      <c r="G39" s="10" t="s">
        <v>138</v>
      </c>
      <c r="H39" s="10" t="s">
        <v>149</v>
      </c>
      <c r="I39" s="11">
        <f t="shared" si="0"/>
        <v>7</v>
      </c>
      <c r="J39" s="10"/>
    </row>
    <row r="40" spans="1:10" ht="16.5">
      <c r="A40" s="14" t="s">
        <v>60</v>
      </c>
      <c r="B40" s="14" t="s">
        <v>61</v>
      </c>
      <c r="C40" s="14" t="s">
        <v>35</v>
      </c>
      <c r="D40" s="15">
        <v>42306.50791666667</v>
      </c>
      <c r="E40" s="14" t="s">
        <v>1</v>
      </c>
      <c r="F40" s="36" t="s">
        <v>36</v>
      </c>
      <c r="G40" s="10" t="s">
        <v>139</v>
      </c>
      <c r="H40" s="10" t="s">
        <v>149</v>
      </c>
      <c r="I40" s="11">
        <f t="shared" si="0"/>
        <v>7</v>
      </c>
      <c r="J40" s="10"/>
    </row>
    <row r="41" spans="1:10" ht="16.5">
      <c r="A41" s="14" t="s">
        <v>58</v>
      </c>
      <c r="B41" s="14" t="s">
        <v>59</v>
      </c>
      <c r="C41" s="14" t="s">
        <v>35</v>
      </c>
      <c r="D41" s="15">
        <v>42306.508622685185</v>
      </c>
      <c r="E41" s="14" t="s">
        <v>1</v>
      </c>
      <c r="F41" s="36" t="s">
        <v>36</v>
      </c>
      <c r="G41" s="10" t="s">
        <v>139</v>
      </c>
      <c r="H41" s="10" t="s">
        <v>149</v>
      </c>
      <c r="I41" s="11">
        <f t="shared" si="0"/>
        <v>7</v>
      </c>
      <c r="J41" s="10"/>
    </row>
    <row r="42" spans="1:10" ht="16.5">
      <c r="A42" s="14" t="s">
        <v>182</v>
      </c>
      <c r="B42" s="14" t="s">
        <v>57</v>
      </c>
      <c r="C42" s="14" t="s">
        <v>35</v>
      </c>
      <c r="D42" s="15">
        <v>42306.50954861111</v>
      </c>
      <c r="E42" s="14" t="s">
        <v>154</v>
      </c>
      <c r="F42" s="10" t="s">
        <v>36</v>
      </c>
      <c r="G42" s="10" t="s">
        <v>139</v>
      </c>
      <c r="H42" s="10" t="s">
        <v>149</v>
      </c>
      <c r="I42" s="11">
        <f t="shared" si="0"/>
        <v>7</v>
      </c>
      <c r="J42" s="10"/>
    </row>
    <row r="43" spans="1:10" ht="16.5">
      <c r="A43" s="14" t="s">
        <v>70</v>
      </c>
      <c r="B43" s="14" t="s">
        <v>71</v>
      </c>
      <c r="C43" s="14" t="s">
        <v>72</v>
      </c>
      <c r="D43" s="15">
        <v>42307.62663194445</v>
      </c>
      <c r="E43" s="14" t="s">
        <v>1</v>
      </c>
      <c r="F43" s="36" t="s">
        <v>127</v>
      </c>
      <c r="G43" s="10" t="s">
        <v>128</v>
      </c>
      <c r="H43" s="10" t="s">
        <v>122</v>
      </c>
      <c r="I43" s="11">
        <f t="shared" si="0"/>
        <v>9</v>
      </c>
      <c r="J43" s="10"/>
    </row>
    <row r="44" spans="1:18" ht="16.5">
      <c r="A44" s="14" t="s">
        <v>54</v>
      </c>
      <c r="B44" s="14" t="s">
        <v>55</v>
      </c>
      <c r="C44" s="14" t="s">
        <v>34</v>
      </c>
      <c r="D44" s="15">
        <v>42308.28820601852</v>
      </c>
      <c r="E44" s="14" t="s">
        <v>1</v>
      </c>
      <c r="F44" s="36" t="s">
        <v>141</v>
      </c>
      <c r="G44" s="10" t="s">
        <v>140</v>
      </c>
      <c r="H44" s="10" t="s">
        <v>122</v>
      </c>
      <c r="I44" s="11">
        <f t="shared" si="0"/>
        <v>9</v>
      </c>
      <c r="J44" s="10"/>
      <c r="L44" s="9"/>
      <c r="M44" s="9"/>
      <c r="N44" s="9"/>
      <c r="O44" s="9"/>
      <c r="P44" s="9"/>
      <c r="Q44" s="9"/>
      <c r="R44" s="9"/>
    </row>
    <row r="45" spans="1:20" ht="16.5">
      <c r="A45" s="14" t="s">
        <v>52</v>
      </c>
      <c r="B45" s="14" t="s">
        <v>53</v>
      </c>
      <c r="C45" s="14" t="s">
        <v>34</v>
      </c>
      <c r="D45" s="15">
        <v>42308.3028125</v>
      </c>
      <c r="E45" s="14" t="s">
        <v>1</v>
      </c>
      <c r="F45" s="36" t="s">
        <v>141</v>
      </c>
      <c r="G45" s="10" t="s">
        <v>140</v>
      </c>
      <c r="H45" s="10" t="s">
        <v>122</v>
      </c>
      <c r="I45" s="11">
        <f t="shared" si="0"/>
        <v>9</v>
      </c>
      <c r="J45" s="10"/>
      <c r="S45" s="9"/>
      <c r="T45" s="9"/>
    </row>
    <row r="46" spans="1:10" ht="16.5">
      <c r="A46" s="14" t="s">
        <v>40</v>
      </c>
      <c r="B46" s="14" t="s">
        <v>41</v>
      </c>
      <c r="C46" s="14" t="s">
        <v>30</v>
      </c>
      <c r="D46" s="15">
        <v>42309.32745370371</v>
      </c>
      <c r="E46" s="14" t="s">
        <v>1</v>
      </c>
      <c r="F46" s="36" t="s">
        <v>37</v>
      </c>
      <c r="G46" s="10" t="s">
        <v>137</v>
      </c>
      <c r="H46" s="10" t="s">
        <v>122</v>
      </c>
      <c r="I46" s="11">
        <f t="shared" si="0"/>
        <v>9</v>
      </c>
      <c r="J46" s="10"/>
    </row>
    <row r="47" spans="1:10" ht="16.5">
      <c r="A47" s="14" t="s">
        <v>42</v>
      </c>
      <c r="B47" s="14" t="s">
        <v>43</v>
      </c>
      <c r="C47" s="14" t="s">
        <v>30</v>
      </c>
      <c r="D47" s="15">
        <v>42309.58005787037</v>
      </c>
      <c r="E47" s="14" t="s">
        <v>153</v>
      </c>
      <c r="F47" s="36" t="s">
        <v>37</v>
      </c>
      <c r="G47" s="10" t="s">
        <v>136</v>
      </c>
      <c r="H47" s="10" t="s">
        <v>122</v>
      </c>
      <c r="I47" s="11">
        <f t="shared" si="0"/>
        <v>9</v>
      </c>
      <c r="J47" s="10"/>
    </row>
    <row r="48" spans="1:10" ht="16.5">
      <c r="A48" s="14" t="s">
        <v>48</v>
      </c>
      <c r="B48" s="14" t="s">
        <v>49</v>
      </c>
      <c r="C48" s="14" t="s">
        <v>30</v>
      </c>
      <c r="D48" s="15">
        <v>42309.58482638889</v>
      </c>
      <c r="E48" s="14" t="s">
        <v>153</v>
      </c>
      <c r="F48" s="36" t="s">
        <v>142</v>
      </c>
      <c r="G48" s="10" t="s">
        <v>143</v>
      </c>
      <c r="H48" s="10"/>
      <c r="I48" s="11"/>
      <c r="J48" s="10"/>
    </row>
    <row r="49" spans="1:10" ht="16.5">
      <c r="A49" s="14" t="s">
        <v>38</v>
      </c>
      <c r="B49" s="14" t="s">
        <v>39</v>
      </c>
      <c r="C49" s="14" t="s">
        <v>30</v>
      </c>
      <c r="D49" s="15">
        <v>42309.62515046296</v>
      </c>
      <c r="E49" s="14" t="s">
        <v>1</v>
      </c>
      <c r="F49" s="10" t="s">
        <v>36</v>
      </c>
      <c r="G49" s="10" t="s">
        <v>135</v>
      </c>
      <c r="H49" s="10"/>
      <c r="I49" s="11"/>
      <c r="J49" s="10"/>
    </row>
    <row r="50" spans="1:10" ht="16.5">
      <c r="A50" s="14" t="s">
        <v>44</v>
      </c>
      <c r="B50" s="14" t="s">
        <v>45</v>
      </c>
      <c r="C50" s="14" t="s">
        <v>30</v>
      </c>
      <c r="D50" s="16" t="s">
        <v>176</v>
      </c>
      <c r="E50" s="14" t="s">
        <v>1</v>
      </c>
      <c r="H50" s="10"/>
      <c r="I50" s="11"/>
      <c r="J50" s="10"/>
    </row>
    <row r="51" spans="1:10" ht="16.5">
      <c r="A51" s="14" t="s">
        <v>46</v>
      </c>
      <c r="B51" s="14" t="s">
        <v>47</v>
      </c>
      <c r="C51" s="14" t="s">
        <v>30</v>
      </c>
      <c r="D51" s="16" t="s">
        <v>176</v>
      </c>
      <c r="E51" s="14" t="s">
        <v>1</v>
      </c>
      <c r="G51" s="11"/>
      <c r="H51" s="10"/>
      <c r="I51" s="11"/>
      <c r="J51" s="10"/>
    </row>
    <row r="52" spans="1:10" ht="16.5">
      <c r="A52" s="14" t="s">
        <v>88</v>
      </c>
      <c r="B52" s="14" t="s">
        <v>89</v>
      </c>
      <c r="C52" s="14" t="s">
        <v>0</v>
      </c>
      <c r="D52" s="16" t="s">
        <v>177</v>
      </c>
      <c r="E52" s="14" t="s">
        <v>1</v>
      </c>
      <c r="G52" s="11"/>
      <c r="H52" s="10"/>
      <c r="I52" s="11"/>
      <c r="J52" s="10"/>
    </row>
    <row r="53" spans="1:10" ht="16.5">
      <c r="A53" s="14" t="s">
        <v>164</v>
      </c>
      <c r="B53" s="14" t="s">
        <v>165</v>
      </c>
      <c r="C53" s="14" t="s">
        <v>166</v>
      </c>
      <c r="D53" s="16" t="s">
        <v>178</v>
      </c>
      <c r="E53" s="14" t="s">
        <v>162</v>
      </c>
      <c r="F53" s="36" t="s">
        <v>37</v>
      </c>
      <c r="G53" s="11"/>
      <c r="H53" s="10"/>
      <c r="I53" s="11"/>
      <c r="J53" s="10"/>
    </row>
    <row r="54" spans="1:18" ht="16.5">
      <c r="A54" s="14" t="s">
        <v>167</v>
      </c>
      <c r="B54" s="14" t="s">
        <v>168</v>
      </c>
      <c r="C54" s="14" t="s">
        <v>169</v>
      </c>
      <c r="D54" s="16" t="s">
        <v>178</v>
      </c>
      <c r="E54" s="14" t="s">
        <v>162</v>
      </c>
      <c r="F54" s="36" t="s">
        <v>37</v>
      </c>
      <c r="G54" s="11"/>
      <c r="H54" s="10"/>
      <c r="I54" s="11"/>
      <c r="J54" s="10"/>
      <c r="L54" s="9"/>
      <c r="M54" s="9"/>
      <c r="N54" s="9"/>
      <c r="O54" s="9"/>
      <c r="P54" s="9"/>
      <c r="Q54" s="9"/>
      <c r="R54" s="9"/>
    </row>
    <row r="55" spans="1:20" ht="16.5">
      <c r="A55" s="9"/>
      <c r="B55" s="9"/>
      <c r="C55" s="9"/>
      <c r="D55" s="12"/>
      <c r="F55" s="11"/>
      <c r="G55" s="11"/>
      <c r="H55" s="10"/>
      <c r="I55" s="11"/>
      <c r="J55" s="10"/>
      <c r="S55" s="9"/>
      <c r="T55" s="9"/>
    </row>
    <row r="56" spans="1:18" ht="16.5">
      <c r="A56" s="9"/>
      <c r="B56" s="9"/>
      <c r="C56" s="9"/>
      <c r="D56" s="12"/>
      <c r="H56" s="10"/>
      <c r="I56" s="11"/>
      <c r="J56" s="10"/>
      <c r="L56" s="9"/>
      <c r="M56" s="9"/>
      <c r="N56" s="9"/>
      <c r="O56" s="9"/>
      <c r="P56" s="9"/>
      <c r="Q56" s="9"/>
      <c r="R56" s="9"/>
    </row>
    <row r="57" spans="1:20" ht="16.5">
      <c r="A57" s="9"/>
      <c r="B57" s="9"/>
      <c r="C57" s="9"/>
      <c r="D57" s="12"/>
      <c r="H57" s="10"/>
      <c r="I57" s="11"/>
      <c r="J57" s="10"/>
      <c r="S57" s="9"/>
      <c r="T57" s="9"/>
    </row>
    <row r="58" spans="1:10" ht="16.5">
      <c r="A58" s="9"/>
      <c r="B58" s="9"/>
      <c r="C58" s="9"/>
      <c r="D58" s="12"/>
      <c r="H58" s="10"/>
      <c r="I58" s="11"/>
      <c r="J58" s="10"/>
    </row>
    <row r="59" spans="4:20" s="9" customFormat="1" ht="16.5">
      <c r="D59" s="12"/>
      <c r="E59" s="10"/>
      <c r="F59" s="10"/>
      <c r="G59" s="10"/>
      <c r="H59" s="10"/>
      <c r="I59" s="11"/>
      <c r="J59" s="10"/>
      <c r="L59"/>
      <c r="M59"/>
      <c r="N59"/>
      <c r="O59"/>
      <c r="P59"/>
      <c r="Q59"/>
      <c r="R59"/>
      <c r="S59"/>
      <c r="T59"/>
    </row>
    <row r="60" spans="1:18" ht="16.5">
      <c r="A60" s="9"/>
      <c r="B60" s="9"/>
      <c r="C60" s="9"/>
      <c r="D60" s="12"/>
      <c r="H60" s="10"/>
      <c r="I60" s="11"/>
      <c r="J60" s="10"/>
      <c r="L60" s="9"/>
      <c r="M60" s="9"/>
      <c r="N60" s="9"/>
      <c r="O60" s="9"/>
      <c r="P60" s="9"/>
      <c r="Q60" s="9"/>
      <c r="R60" s="9"/>
    </row>
    <row r="61" spans="1:20" ht="16.5">
      <c r="A61" s="9"/>
      <c r="B61" s="9"/>
      <c r="C61" s="9"/>
      <c r="D61" s="12"/>
      <c r="G61" s="11"/>
      <c r="H61" s="10"/>
      <c r="I61" s="11"/>
      <c r="J61" s="10"/>
      <c r="L61" s="9"/>
      <c r="M61" s="9"/>
      <c r="N61" s="9"/>
      <c r="O61" s="9"/>
      <c r="P61" s="9"/>
      <c r="Q61" s="9"/>
      <c r="R61" s="9"/>
      <c r="S61" s="9"/>
      <c r="T61" s="9"/>
    </row>
    <row r="62" spans="1:20" ht="16.5">
      <c r="A62" s="9"/>
      <c r="B62" s="9"/>
      <c r="C62" s="9"/>
      <c r="D62" s="12"/>
      <c r="G62" s="11"/>
      <c r="H62" s="10"/>
      <c r="I62" s="11"/>
      <c r="J62" s="10"/>
      <c r="S62" s="9"/>
      <c r="T62" s="9"/>
    </row>
    <row r="63" spans="1:10" ht="16.5">
      <c r="A63" s="9"/>
      <c r="B63" s="9"/>
      <c r="C63" s="9"/>
      <c r="D63" s="12"/>
      <c r="G63" s="11"/>
      <c r="H63" s="10"/>
      <c r="I63" s="11"/>
      <c r="J63" s="10"/>
    </row>
    <row r="64" spans="1:18" ht="16.5">
      <c r="A64" s="9"/>
      <c r="B64" s="9"/>
      <c r="C64" s="9"/>
      <c r="D64" s="12"/>
      <c r="H64" s="10"/>
      <c r="I64" s="11"/>
      <c r="J64" s="10"/>
      <c r="L64" s="9"/>
      <c r="M64" s="9"/>
      <c r="N64" s="9"/>
      <c r="O64" s="9"/>
      <c r="P64" s="9"/>
      <c r="Q64" s="9"/>
      <c r="R64" s="9"/>
    </row>
    <row r="65" spans="1:20" ht="16.5">
      <c r="A65" s="9"/>
      <c r="B65" s="9"/>
      <c r="C65" s="9"/>
      <c r="D65" s="12"/>
      <c r="H65" s="10"/>
      <c r="I65" s="11"/>
      <c r="J65" s="10"/>
      <c r="S65" s="9"/>
      <c r="T65" s="9"/>
    </row>
    <row r="66" spans="1:18" ht="16.5">
      <c r="A66" s="9"/>
      <c r="B66" s="9"/>
      <c r="C66" s="9"/>
      <c r="D66" s="12"/>
      <c r="H66" s="10"/>
      <c r="I66" s="11"/>
      <c r="J66" s="10"/>
      <c r="L66" s="9"/>
      <c r="M66" s="9"/>
      <c r="N66" s="9"/>
      <c r="O66" s="9"/>
      <c r="P66" s="9"/>
      <c r="Q66" s="9"/>
      <c r="R66" s="9"/>
    </row>
    <row r="67" spans="1:20" ht="16.5">
      <c r="A67" s="9"/>
      <c r="B67" s="9"/>
      <c r="C67" s="9"/>
      <c r="D67" s="12"/>
      <c r="H67" s="10"/>
      <c r="I67" s="11"/>
      <c r="J67" s="10"/>
      <c r="L67" s="9"/>
      <c r="M67" s="9"/>
      <c r="N67" s="9"/>
      <c r="O67" s="9"/>
      <c r="P67" s="9"/>
      <c r="Q67" s="9"/>
      <c r="R67" s="9"/>
      <c r="S67" s="9"/>
      <c r="T67" s="9"/>
    </row>
    <row r="68" spans="1:20" ht="16.5">
      <c r="A68" s="9"/>
      <c r="B68" s="9"/>
      <c r="C68" s="9"/>
      <c r="D68" s="12"/>
      <c r="H68" s="10"/>
      <c r="I68" s="11"/>
      <c r="J68" s="10"/>
      <c r="L68" s="9"/>
      <c r="M68" s="9"/>
      <c r="N68" s="9"/>
      <c r="O68" s="9"/>
      <c r="P68" s="9"/>
      <c r="Q68" s="9"/>
      <c r="R68" s="9"/>
      <c r="S68" s="9"/>
      <c r="T68" s="9"/>
    </row>
    <row r="69" spans="4:18" s="9" customFormat="1" ht="16.5">
      <c r="D69" s="12"/>
      <c r="E69" s="10"/>
      <c r="F69" s="10"/>
      <c r="G69" s="10"/>
      <c r="H69" s="10"/>
      <c r="I69" s="11"/>
      <c r="J69" s="10"/>
      <c r="L69"/>
      <c r="M69"/>
      <c r="N69"/>
      <c r="O69"/>
      <c r="P69"/>
      <c r="Q69"/>
      <c r="R69"/>
    </row>
    <row r="70" spans="1:10" ht="16.5">
      <c r="A70" s="9"/>
      <c r="B70" s="9"/>
      <c r="C70" s="9"/>
      <c r="D70" s="12"/>
      <c r="H70" s="10"/>
      <c r="I70" s="11"/>
      <c r="J70" s="10"/>
    </row>
    <row r="71" spans="4:20" s="9" customFormat="1" ht="16.5">
      <c r="D71" s="12"/>
      <c r="E71" s="10"/>
      <c r="F71" s="10"/>
      <c r="G71" s="10"/>
      <c r="H71" s="10"/>
      <c r="I71" s="11"/>
      <c r="J71" s="10"/>
      <c r="L71"/>
      <c r="M71"/>
      <c r="N71"/>
      <c r="O71"/>
      <c r="P71"/>
      <c r="Q71"/>
      <c r="R71"/>
      <c r="S71"/>
      <c r="T71"/>
    </row>
    <row r="72" spans="1:10" ht="16.5">
      <c r="A72" s="9"/>
      <c r="B72" s="9"/>
      <c r="C72" s="9"/>
      <c r="D72" s="12"/>
      <c r="H72" s="10"/>
      <c r="I72" s="11"/>
      <c r="J72" s="10"/>
    </row>
    <row r="73" spans="1:10" ht="16.5">
      <c r="A73" s="9"/>
      <c r="B73" s="9"/>
      <c r="C73" s="9"/>
      <c r="D73" s="12"/>
      <c r="H73" s="10"/>
      <c r="I73" s="11"/>
      <c r="J73" s="10"/>
    </row>
    <row r="74" spans="1:10" ht="16.5">
      <c r="A74" s="9"/>
      <c r="B74" s="9"/>
      <c r="C74" s="9"/>
      <c r="D74" s="12"/>
      <c r="H74" s="10"/>
      <c r="I74" s="11"/>
      <c r="J74" s="10"/>
    </row>
    <row r="75" spans="4:20" s="9" customFormat="1" ht="16.5">
      <c r="D75" s="12"/>
      <c r="E75" s="10"/>
      <c r="F75" s="10"/>
      <c r="G75" s="11"/>
      <c r="H75" s="10"/>
      <c r="I75" s="11"/>
      <c r="J75" s="10"/>
      <c r="L75"/>
      <c r="M75"/>
      <c r="N75"/>
      <c r="O75"/>
      <c r="P75"/>
      <c r="Q75"/>
      <c r="R75"/>
      <c r="S75"/>
      <c r="T75"/>
    </row>
    <row r="76" spans="4:20" s="9" customFormat="1" ht="16.5">
      <c r="D76" s="12"/>
      <c r="E76" s="10"/>
      <c r="F76" s="10"/>
      <c r="G76" s="11"/>
      <c r="H76" s="10"/>
      <c r="I76" s="11"/>
      <c r="J76" s="10"/>
      <c r="L76"/>
      <c r="M76"/>
      <c r="N76"/>
      <c r="O76"/>
      <c r="P76"/>
      <c r="Q76"/>
      <c r="R76"/>
      <c r="S76"/>
      <c r="T76"/>
    </row>
    <row r="77" spans="1:10" ht="16.5">
      <c r="A77" s="9"/>
      <c r="B77" s="9"/>
      <c r="C77" s="9"/>
      <c r="D77" s="12"/>
      <c r="G77" s="11"/>
      <c r="H77" s="10"/>
      <c r="I77" s="11"/>
      <c r="J77" s="10"/>
    </row>
    <row r="78" spans="1:10" ht="16.5">
      <c r="A78" s="9"/>
      <c r="B78" s="9"/>
      <c r="C78" s="9"/>
      <c r="D78" s="12"/>
      <c r="G78" s="11"/>
      <c r="H78" s="10"/>
      <c r="I78" s="11"/>
      <c r="J78" s="10"/>
    </row>
    <row r="79" spans="4:20" s="9" customFormat="1" ht="16.5">
      <c r="D79" s="12"/>
      <c r="E79" s="10"/>
      <c r="F79" s="10"/>
      <c r="G79" s="10"/>
      <c r="H79" s="10"/>
      <c r="I79" s="11"/>
      <c r="J79" s="10"/>
      <c r="L79"/>
      <c r="M79"/>
      <c r="N79"/>
      <c r="O79"/>
      <c r="P79"/>
      <c r="Q79"/>
      <c r="R79"/>
      <c r="S79"/>
      <c r="T79"/>
    </row>
    <row r="80" spans="1:10" ht="16.5">
      <c r="A80" s="9"/>
      <c r="B80" s="9"/>
      <c r="C80" s="9"/>
      <c r="D80" s="12"/>
      <c r="H80" s="10"/>
      <c r="I80" s="11"/>
      <c r="J80" s="10"/>
    </row>
    <row r="81" spans="4:20" s="9" customFormat="1" ht="16.5">
      <c r="D81" s="12"/>
      <c r="E81" s="10"/>
      <c r="F81" s="10"/>
      <c r="G81" s="10"/>
      <c r="H81" s="10"/>
      <c r="I81" s="11"/>
      <c r="J81" s="10"/>
      <c r="L81"/>
      <c r="M81"/>
      <c r="N81"/>
      <c r="O81"/>
      <c r="P81"/>
      <c r="Q81"/>
      <c r="R81"/>
      <c r="S81"/>
      <c r="T81"/>
    </row>
    <row r="82" spans="4:20" s="9" customFormat="1" ht="16.5">
      <c r="D82" s="12"/>
      <c r="E82" s="10"/>
      <c r="F82" s="10"/>
      <c r="G82" s="10"/>
      <c r="H82" s="10"/>
      <c r="I82" s="11"/>
      <c r="J82" s="10"/>
      <c r="L82"/>
      <c r="M82"/>
      <c r="N82"/>
      <c r="O82"/>
      <c r="P82"/>
      <c r="Q82"/>
      <c r="R82"/>
      <c r="S82"/>
      <c r="T82"/>
    </row>
    <row r="83" spans="4:20" s="9" customFormat="1" ht="16.5">
      <c r="D83" s="12"/>
      <c r="E83" s="10"/>
      <c r="F83" s="10"/>
      <c r="G83" s="10"/>
      <c r="H83" s="10"/>
      <c r="I83" s="11"/>
      <c r="J83" s="10"/>
      <c r="L83"/>
      <c r="M83"/>
      <c r="N83"/>
      <c r="O83"/>
      <c r="P83"/>
      <c r="Q83"/>
      <c r="R83"/>
      <c r="S83"/>
      <c r="T83"/>
    </row>
    <row r="84" spans="1:10" ht="16.5">
      <c r="A84" s="9"/>
      <c r="B84" s="9"/>
      <c r="C84" s="9"/>
      <c r="D84" s="12"/>
      <c r="H84" s="10"/>
      <c r="I84" s="11"/>
      <c r="J84" s="10"/>
    </row>
    <row r="85" spans="1:10" ht="16.5">
      <c r="A85" s="9"/>
      <c r="B85" s="9"/>
      <c r="C85" s="9"/>
      <c r="D85" s="12"/>
      <c r="H85" s="10"/>
      <c r="I85" s="11"/>
      <c r="J85" s="10"/>
    </row>
    <row r="86" spans="1:10" ht="16.5">
      <c r="A86" s="9"/>
      <c r="B86" s="9"/>
      <c r="C86" s="9"/>
      <c r="D86" s="12"/>
      <c r="H86" s="10"/>
      <c r="I86" s="11"/>
      <c r="J86" s="10"/>
    </row>
    <row r="87" spans="1:10" ht="16.5">
      <c r="A87" s="9"/>
      <c r="B87" s="9"/>
      <c r="C87" s="9"/>
      <c r="D87" s="12"/>
      <c r="H87" s="10"/>
      <c r="I87" s="11"/>
      <c r="J87" s="10"/>
    </row>
    <row r="88" spans="1:10" ht="16.5">
      <c r="A88" s="9"/>
      <c r="B88" s="9"/>
      <c r="C88" s="9"/>
      <c r="D88" s="12"/>
      <c r="H88" s="10"/>
      <c r="I88" s="11"/>
      <c r="J88" s="10"/>
    </row>
    <row r="89" spans="1:10" ht="16.5">
      <c r="A89" s="9"/>
      <c r="B89" s="9"/>
      <c r="C89" s="9"/>
      <c r="D89" s="12"/>
      <c r="H89" s="10"/>
      <c r="I89" s="11"/>
      <c r="J89" s="10"/>
    </row>
    <row r="90" spans="1:10" ht="16.5">
      <c r="A90" s="9"/>
      <c r="B90" s="9"/>
      <c r="C90" s="9"/>
      <c r="D90" s="12"/>
      <c r="H90" s="10"/>
      <c r="I90" s="11"/>
      <c r="J90" s="10"/>
    </row>
    <row r="91" spans="1:10" ht="16.5">
      <c r="A91" s="9"/>
      <c r="B91" s="9"/>
      <c r="C91" s="9"/>
      <c r="D91" s="12"/>
      <c r="H91" s="10"/>
      <c r="I91" s="11"/>
      <c r="J91" s="10"/>
    </row>
    <row r="92" spans="1:10" ht="16.5">
      <c r="A92" s="9"/>
      <c r="B92" s="9"/>
      <c r="C92" s="9"/>
      <c r="D92" s="12"/>
      <c r="F92" s="13"/>
      <c r="H92" s="10"/>
      <c r="I92" s="11"/>
      <c r="J92" s="10"/>
    </row>
    <row r="93" spans="1:10" ht="16.5">
      <c r="A93" s="9"/>
      <c r="B93" s="9"/>
      <c r="C93" s="9"/>
      <c r="D93" s="12"/>
      <c r="H93" s="10"/>
      <c r="I93" s="11"/>
      <c r="J93" s="10"/>
    </row>
    <row r="94" spans="1:10" ht="16.5">
      <c r="A94" s="9"/>
      <c r="B94" s="9"/>
      <c r="C94" s="9"/>
      <c r="D94" s="12"/>
      <c r="H94" s="10"/>
      <c r="I94" s="11"/>
      <c r="J94" s="10"/>
    </row>
    <row r="95" spans="1:10" ht="16.5">
      <c r="A95" s="9"/>
      <c r="B95" s="9"/>
      <c r="C95" s="9"/>
      <c r="D95" s="12"/>
      <c r="H95" s="10"/>
      <c r="I95" s="11"/>
      <c r="J95" s="10"/>
    </row>
    <row r="96" spans="1:10" ht="16.5">
      <c r="A96" s="9"/>
      <c r="B96" s="9"/>
      <c r="C96" s="9"/>
      <c r="D96" s="12"/>
      <c r="H96" s="10"/>
      <c r="I96" s="11"/>
      <c r="J96" s="10"/>
    </row>
    <row r="97" spans="1:10" ht="16.5">
      <c r="A97" s="9"/>
      <c r="B97" s="9"/>
      <c r="C97" s="9"/>
      <c r="D97" s="12"/>
      <c r="G97" s="11"/>
      <c r="H97" s="10"/>
      <c r="I97" s="11"/>
      <c r="J97" s="10"/>
    </row>
    <row r="98" spans="1:10" ht="16.5">
      <c r="A98" s="9"/>
      <c r="B98" s="9"/>
      <c r="C98" s="9"/>
      <c r="D98" s="12"/>
      <c r="H98" s="10"/>
      <c r="I98" s="11"/>
      <c r="J98" s="10"/>
    </row>
    <row r="99" spans="1:10" ht="16.5">
      <c r="A99" s="9"/>
      <c r="B99" s="9"/>
      <c r="C99" s="9"/>
      <c r="D99" s="12"/>
      <c r="H99" s="10"/>
      <c r="I99" s="11"/>
      <c r="J99" s="10"/>
    </row>
    <row r="100" spans="1:10" ht="16.5">
      <c r="A100" s="9"/>
      <c r="B100" s="9"/>
      <c r="C100" s="9"/>
      <c r="D100" s="12"/>
      <c r="H100" s="10"/>
      <c r="I100" s="11"/>
      <c r="J100" s="10"/>
    </row>
    <row r="101" spans="1:10" ht="16.5">
      <c r="A101" s="9"/>
      <c r="B101" s="9"/>
      <c r="C101" s="9"/>
      <c r="D101" s="12"/>
      <c r="H101" s="10"/>
      <c r="I101" s="11"/>
      <c r="J101" s="10"/>
    </row>
    <row r="102" spans="1:10" ht="16.5">
      <c r="A102" s="9"/>
      <c r="B102" s="9"/>
      <c r="C102" s="9"/>
      <c r="D102" s="12"/>
      <c r="H102" s="10"/>
      <c r="I102" s="11"/>
      <c r="J102" s="10"/>
    </row>
    <row r="103" spans="1:10" ht="16.5">
      <c r="A103" s="9"/>
      <c r="B103" s="9"/>
      <c r="C103" s="9"/>
      <c r="D103" s="12"/>
      <c r="H103" s="10"/>
      <c r="I103" s="11"/>
      <c r="J103" s="10"/>
    </row>
    <row r="104" spans="1:10" ht="16.5">
      <c r="A104" s="9"/>
      <c r="B104" s="9"/>
      <c r="C104" s="9"/>
      <c r="D104" s="12"/>
      <c r="H104" s="10"/>
      <c r="I104" s="11"/>
      <c r="J104" s="10"/>
    </row>
    <row r="105" spans="1:10" ht="16.5">
      <c r="A105" s="9"/>
      <c r="B105" s="9"/>
      <c r="C105" s="9"/>
      <c r="D105" s="12"/>
      <c r="H105" s="10"/>
      <c r="I105" s="11"/>
      <c r="J105" s="10"/>
    </row>
    <row r="106" spans="1:10" ht="16.5">
      <c r="A106" s="9"/>
      <c r="B106" s="9"/>
      <c r="C106" s="9"/>
      <c r="D106" s="12"/>
      <c r="H106" s="10"/>
      <c r="I106" s="11"/>
      <c r="J106" s="10"/>
    </row>
    <row r="107" spans="1:18" ht="16.5">
      <c r="A107" s="9"/>
      <c r="B107" s="9"/>
      <c r="C107" s="9"/>
      <c r="D107" s="12"/>
      <c r="G107" s="11"/>
      <c r="H107" s="10"/>
      <c r="I107" s="11"/>
      <c r="J107" s="10"/>
      <c r="L107" s="9"/>
      <c r="M107" s="9"/>
      <c r="N107" s="9"/>
      <c r="O107" s="9"/>
      <c r="P107" s="9"/>
      <c r="Q107" s="9"/>
      <c r="R107" s="9"/>
    </row>
    <row r="108" spans="1:20" ht="16.5">
      <c r="A108" s="9"/>
      <c r="B108" s="9"/>
      <c r="C108" s="9"/>
      <c r="D108" s="12"/>
      <c r="G108" s="11"/>
      <c r="H108" s="10"/>
      <c r="I108" s="11"/>
      <c r="J108" s="10"/>
      <c r="S108" s="9"/>
      <c r="T108" s="9"/>
    </row>
    <row r="109" spans="1:10" ht="16.5">
      <c r="A109" s="9"/>
      <c r="B109" s="9"/>
      <c r="C109" s="9"/>
      <c r="D109" s="12"/>
      <c r="H109" s="10"/>
      <c r="I109" s="11"/>
      <c r="J109" s="10"/>
    </row>
    <row r="110" spans="1:10" ht="16.5">
      <c r="A110" s="9"/>
      <c r="B110" s="9"/>
      <c r="C110" s="9"/>
      <c r="D110" s="12"/>
      <c r="H110"/>
      <c r="I110"/>
      <c r="J110"/>
    </row>
    <row r="111" spans="4:10" ht="16.5">
      <c r="D111"/>
      <c r="E111"/>
      <c r="F111"/>
      <c r="G111"/>
      <c r="H111"/>
      <c r="I111"/>
      <c r="J111"/>
    </row>
    <row r="112" spans="4:10" ht="16.5">
      <c r="D112"/>
      <c r="E112"/>
      <c r="F112"/>
      <c r="G112"/>
      <c r="H112"/>
      <c r="I112"/>
      <c r="J112"/>
    </row>
    <row r="113" spans="4:10" ht="16.5">
      <c r="D113"/>
      <c r="E113"/>
      <c r="F113"/>
      <c r="G113"/>
      <c r="H113"/>
      <c r="I113"/>
      <c r="J113"/>
    </row>
    <row r="114" spans="4:10" ht="16.5">
      <c r="D114"/>
      <c r="E114"/>
      <c r="F114"/>
      <c r="G114"/>
      <c r="H114"/>
      <c r="I114"/>
      <c r="J114"/>
    </row>
    <row r="115" spans="4:10" ht="16.5">
      <c r="D115"/>
      <c r="E115"/>
      <c r="F115"/>
      <c r="G115"/>
      <c r="H115"/>
      <c r="I115"/>
      <c r="J115"/>
    </row>
    <row r="116" spans="4:7" ht="16.5">
      <c r="D116"/>
      <c r="E116"/>
      <c r="F116"/>
      <c r="G116"/>
    </row>
    <row r="118" spans="12:18" ht="16.5">
      <c r="L118" s="9"/>
      <c r="M118" s="9"/>
      <c r="N118" s="9"/>
      <c r="O118" s="9"/>
      <c r="P118" s="9"/>
      <c r="Q118" s="9"/>
      <c r="R118" s="9"/>
    </row>
    <row r="119" spans="12:20" ht="16.5">
      <c r="L119" s="9"/>
      <c r="M119" s="9"/>
      <c r="N119" s="9"/>
      <c r="O119" s="9"/>
      <c r="P119" s="9"/>
      <c r="Q119" s="9"/>
      <c r="R119" s="9"/>
      <c r="S119" s="9"/>
      <c r="T119" s="9"/>
    </row>
    <row r="120" spans="19:20" ht="16.5">
      <c r="S120" s="9"/>
      <c r="T120" s="9"/>
    </row>
    <row r="122" spans="1:20" s="9" customFormat="1" ht="16.5">
      <c r="A122"/>
      <c r="B122"/>
      <c r="C122"/>
      <c r="D122" s="10"/>
      <c r="E122" s="10"/>
      <c r="F122" s="10"/>
      <c r="G122" s="10"/>
      <c r="H122" s="3"/>
      <c r="I122" s="3"/>
      <c r="J122" s="3"/>
      <c r="L122"/>
      <c r="M122"/>
      <c r="N122"/>
      <c r="O122"/>
      <c r="P122"/>
      <c r="Q122"/>
      <c r="R122"/>
      <c r="S122"/>
      <c r="T122"/>
    </row>
    <row r="133" spans="1:20" s="9" customFormat="1" ht="16.5">
      <c r="A133"/>
      <c r="B133"/>
      <c r="C133"/>
      <c r="D133" s="10"/>
      <c r="E133" s="10"/>
      <c r="F133" s="10"/>
      <c r="G133" s="10"/>
      <c r="H133" s="3"/>
      <c r="I133" s="3"/>
      <c r="J133" s="3"/>
      <c r="L133"/>
      <c r="M133"/>
      <c r="N133"/>
      <c r="O133"/>
      <c r="P133"/>
      <c r="Q133"/>
      <c r="R133"/>
      <c r="S133"/>
      <c r="T133"/>
    </row>
    <row r="134" spans="1:20" s="9" customFormat="1" ht="16.5">
      <c r="A134"/>
      <c r="B134"/>
      <c r="C134"/>
      <c r="D134" s="10"/>
      <c r="E134" s="10"/>
      <c r="F134" s="10"/>
      <c r="G134" s="10"/>
      <c r="H134" s="3"/>
      <c r="I134" s="3"/>
      <c r="J134" s="3"/>
      <c r="L134"/>
      <c r="M134"/>
      <c r="N134"/>
      <c r="O134"/>
      <c r="P134"/>
      <c r="Q134"/>
      <c r="R134"/>
      <c r="S134"/>
      <c r="T134"/>
    </row>
  </sheetData>
  <sheetProtection/>
  <autoFilter ref="A1:J16"/>
  <conditionalFormatting sqref="D81">
    <cfRule type="cellIs" priority="6" dxfId="4" operator="greaterThan">
      <formula>"$N$50"</formula>
    </cfRule>
  </conditionalFormatting>
  <conditionalFormatting sqref="D2 D5:D33 D35:D51">
    <cfRule type="cellIs" priority="3" dxfId="0" operator="greaterThan" stopIfTrue="1">
      <formula>$N$35</formula>
    </cfRule>
  </conditionalFormatting>
  <conditionalFormatting sqref="D4">
    <cfRule type="cellIs" priority="2" dxfId="0" operator="greaterThan" stopIfTrue="1">
      <formula>$N$35</formula>
    </cfRule>
  </conditionalFormatting>
  <conditionalFormatting sqref="D52:D54">
    <cfRule type="cellIs" priority="1" dxfId="0" operator="greaterThan" stopIfTrue="1">
      <formula>$N$35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SeungMyeong JEONG</dc:creator>
  <cp:keywords/>
  <dc:description/>
  <cp:lastModifiedBy>SeungMyeong JEONG (R2)</cp:lastModifiedBy>
  <cp:lastPrinted>2013-12-13T12:56:10Z</cp:lastPrinted>
  <dcterms:created xsi:type="dcterms:W3CDTF">2013-10-08T08:43:34Z</dcterms:created>
  <dcterms:modified xsi:type="dcterms:W3CDTF">2015-11-07T13:04:39Z</dcterms:modified>
  <cp:category/>
  <cp:version/>
  <cp:contentType/>
  <cp:contentStatus/>
</cp:coreProperties>
</file>