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55" windowWidth="14760" windowHeight="7290" activeTab="0"/>
  </bookViews>
  <sheets>
    <sheet name="Consolidated" sheetId="1" r:id="rId1"/>
  </sheets>
  <definedNames>
    <definedName name="_xlnm._FilterDatabase" localSheetId="0" hidden="1">'Consolidated'!$A$1:$J$118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<sst xmlns="http://schemas.openxmlformats.org/spreadsheetml/2006/main" count="516" uniqueCount="230">
  <si>
    <t>LG Electronics</t>
  </si>
  <si>
    <t>InterDigital</t>
  </si>
  <si>
    <t>Ericsson</t>
  </si>
  <si>
    <t>WG2</t>
  </si>
  <si>
    <t>Alcatel-Lucent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</si>
  <si>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</si>
  <si>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</si>
  <si>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</si>
  <si>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</si>
  <si>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</si>
  <si>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</si>
  <si>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</si>
  <si>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</si>
  <si>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</si>
  <si>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</si>
  <si>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</si>
  <si>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</si>
  <si>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</si>
  <si>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</si>
  <si>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</si>
  <si>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</si>
  <si>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</si>
  <si>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</si>
  <si>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</si>
  <si>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</si>
  <si>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</si>
  <si>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</si>
  <si>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</si>
  <si>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</si>
  <si>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</si>
  <si>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</si>
  <si>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</si>
  <si>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</si>
  <si>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</si>
  <si>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</si>
  <si>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</si>
  <si>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</si>
  <si>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</si>
  <si>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</si>
  <si>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</si>
  <si>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</si>
  <si>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</si>
  <si>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</si>
  <si>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</si>
  <si>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</si>
  <si>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</si>
  <si>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</si>
  <si>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Processed
Status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</si>
  <si>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</si>
  <si>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</si>
  <si>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</si>
  <si>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</si>
  <si>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</si>
  <si>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</si>
  <si>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</si>
  <si>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</si>
  <si>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</si>
  <si>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</si>
  <si>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</si>
  <si>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Haier</t>
  </si>
  <si>
    <t>Fri-4</t>
  </si>
  <si>
    <t>Fri-5</t>
  </si>
  <si>
    <t>Fri-6</t>
  </si>
  <si>
    <t>Thu-7</t>
  </si>
  <si>
    <t>Fri-Lunch</t>
  </si>
  <si>
    <t>WG2/TS-0001</t>
  </si>
  <si>
    <t>WG2/WG3</t>
  </si>
  <si>
    <t>Security</t>
  </si>
  <si>
    <t>FUJITSU</t>
  </si>
  <si>
    <t>WG2/WG4</t>
  </si>
  <si>
    <t>KT</t>
  </si>
  <si>
    <t>WG2+4/TS-0001</t>
  </si>
  <si>
    <t>WG2+4+5/TS-0007</t>
  </si>
  <si>
    <t>WG2/IDs+URIs</t>
  </si>
  <si>
    <t>WG2+5/TS-0007</t>
  </si>
  <si>
    <t>Omar Elloumi (ALU); ARC Chair</t>
  </si>
  <si>
    <t>Cleanup_Sec9_Annc_resource</t>
  </si>
  <si>
    <t>Cleanup_Sec9_commonly_used_attributes</t>
  </si>
  <si>
    <t>Cleanup_m2mServiceSubscriptionProfile</t>
  </si>
  <si>
    <t>Huawei Technologies Co., Ltd.</t>
  </si>
  <si>
    <t>Qualcomm Inc.</t>
  </si>
  <si>
    <t>InterDigital, Qualcomm</t>
  </si>
  <si>
    <t>InterDigital, Sierra Wireless, ZTE</t>
  </si>
  <si>
    <t>PublicReviewComments_TS-0001_IEEE-P241</t>
  </si>
  <si>
    <t>Secretariat</t>
  </si>
  <si>
    <t>ZTE Corporation</t>
  </si>
  <si>
    <t>TS-0007-downloadFirmware&amp;installFirmware_update</t>
  </si>
  <si>
    <t>cleanup_URI_terminology</t>
  </si>
  <si>
    <t>Telecom Italia</t>
  </si>
  <si>
    <t>PublicReviewComments_TS-0001_ITS-JPO</t>
  </si>
  <si>
    <t>ARC-2014-1601R01</t>
  </si>
  <si>
    <t>ARC-2014-1604</t>
  </si>
  <si>
    <t>ARC-2014-1618</t>
  </si>
  <si>
    <t>ARC-2014-1622</t>
  </si>
  <si>
    <t>ARC-2014-1625R01</t>
  </si>
  <si>
    <t>ARC-2014-1626</t>
  </si>
  <si>
    <t>ARC-2014-1627</t>
  </si>
  <si>
    <t>ARC-2014-1628</t>
  </si>
  <si>
    <t>ARC-2014-1629</t>
  </si>
  <si>
    <t>ARC-2014-1630</t>
  </si>
  <si>
    <t>ARC-2014-1631</t>
  </si>
  <si>
    <t>ARC-2014-1632</t>
  </si>
  <si>
    <t>ARC-2014-1634</t>
  </si>
  <si>
    <t>ARC-2014-1635R01</t>
  </si>
  <si>
    <t>ARC-2014-1637</t>
  </si>
  <si>
    <t>ARC-2014-1638</t>
  </si>
  <si>
    <t>ARC-2014-1639R01</t>
  </si>
  <si>
    <t>ARC-2014-1640</t>
  </si>
  <si>
    <t>ARC-2014-1641</t>
  </si>
  <si>
    <t>ARC-2014-1642</t>
  </si>
  <si>
    <t>ARC-2014-1643</t>
  </si>
  <si>
    <t>ARC-2014-1644</t>
  </si>
  <si>
    <t>ARC-2014-1647</t>
  </si>
  <si>
    <t>ARC-2014-1648</t>
  </si>
  <si>
    <t>ARC-2014-1649</t>
  </si>
  <si>
    <t>ARC-2014-1651</t>
  </si>
  <si>
    <t>ARC-2014-1657</t>
  </si>
  <si>
    <t>ARC-2014-1658</t>
  </si>
  <si>
    <t>ARC-2014-1659</t>
  </si>
  <si>
    <t>Optimization</t>
  </si>
  <si>
    <t>Resources</t>
  </si>
  <si>
    <t>Location</t>
  </si>
  <si>
    <t>Procedures</t>
  </si>
  <si>
    <t>Generic</t>
  </si>
  <si>
    <t>Admin</t>
  </si>
  <si>
    <t>Cleanup</t>
  </si>
  <si>
    <t>Groups</t>
  </si>
  <si>
    <t>Subscr./Notif.</t>
  </si>
  <si>
    <t>CSEBase</t>
  </si>
  <si>
    <t>CSEBase / AE</t>
  </si>
  <si>
    <t>TR-0014 - AllJoyn</t>
  </si>
  <si>
    <t>Access Control</t>
  </si>
  <si>
    <t>IDs &amp; Adressing</t>
  </si>
  <si>
    <t>Management</t>
  </si>
  <si>
    <t>Topology</t>
  </si>
  <si>
    <t>Container</t>
  </si>
  <si>
    <t>Polling</t>
  </si>
  <si>
    <t>TS-0007 - SoA</t>
  </si>
  <si>
    <t>Comments</t>
  </si>
  <si>
    <t>Delivery</t>
  </si>
  <si>
    <t>Registration</t>
  </si>
  <si>
    <t>Announcements</t>
  </si>
  <si>
    <t>Agenda</t>
  </si>
  <si>
    <t>ARC-2014-1660</t>
  </si>
  <si>
    <t>TP14-WG2-Document-allocation</t>
  </si>
  <si>
    <t>Nicolas Damour, WG2 Vice-Chair</t>
  </si>
  <si>
    <t>ARC-2014-1624R01</t>
  </si>
  <si>
    <t>Agreed</t>
  </si>
  <si>
    <t>Noted</t>
  </si>
  <si>
    <t>ARC-2014-1644R01</t>
  </si>
  <si>
    <t>ARC-2014-1618R01</t>
  </si>
  <si>
    <t>ARC-2014-1648R01</t>
  </si>
  <si>
    <t>ARC-2014-1661</t>
  </si>
  <si>
    <t>Rules based multimedia service description &amp; composition</t>
  </si>
  <si>
    <t>NIPA  (TTA)</t>
  </si>
  <si>
    <t>ARC 14 Agenda</t>
  </si>
  <si>
    <t>AE-Registration Procedure and Flows</t>
  </si>
  <si>
    <t>ARC-2014-1652R01</t>
  </si>
  <si>
    <t>TS-0001-V1.2.0_cleanup_AnnexD</t>
  </si>
  <si>
    <t>TS-0001-V1.2.0_cleanup_sec9-10_delivery_and_request</t>
  </si>
  <si>
    <t>TS-0001-V1.2.0_cleanup_sec8</t>
  </si>
  <si>
    <t>Application rule child resource of service subscription profile</t>
  </si>
  <si>
    <t>Section 8.5.2 slight revision</t>
  </si>
  <si>
    <t>subscription correction</t>
  </si>
  <si>
    <t>TS-0007-Section 6_getManagementAdapter_update</t>
  </si>
  <si>
    <t>Scenarios for OneM2M and AllJoyn Interworking</t>
  </si>
  <si>
    <t>fanOutPoint delete Correction</t>
  </si>
  <si>
    <t>Cleanup pollingChannel</t>
  </si>
  <si>
    <t>Cleanup container</t>
  </si>
  <si>
    <t>Resource Type AE to support Device Pairing</t>
  </si>
  <si>
    <t>Cleanup of mgmtObj resource</t>
  </si>
  <si>
    <t>Cleanup of fanout resource</t>
  </si>
  <si>
    <t>AE-NodeLink Alignement</t>
  </si>
  <si>
    <t>ARC-2014-1632R01</t>
  </si>
  <si>
    <t>SRole-ID Clarification</t>
  </si>
  <si>
    <t>Non-Hierarchical URI</t>
  </si>
  <si>
    <t>TR-0014 Introduction to AllJoyn</t>
  </si>
  <si>
    <t>Notification Acceptance</t>
  </si>
  <si>
    <t>WebSocketChannel virtual resource</t>
  </si>
  <si>
    <t>inbox virtual resource</t>
  </si>
  <si>
    <t>ARC-2014-1626R01</t>
  </si>
  <si>
    <t>Multiplicity of Schedule Resource</t>
  </si>
  <si>
    <t>Cleanup Subscription and Notification</t>
  </si>
  <si>
    <t>cleanup group fanOutPoint</t>
  </si>
  <si>
    <t>ARC-2014-1622R01</t>
  </si>
  <si>
    <t>Resource Addressing</t>
  </si>
  <si>
    <t>Short Names cleanup</t>
  </si>
  <si>
    <t>associated reference point of locationPolicy</t>
  </si>
  <si>
    <t>Optimize Access to contentInstance</t>
  </si>
  <si>
    <t>ARC-2014-1634R01</t>
  </si>
  <si>
    <t>PRO-2014-0578</t>
  </si>
  <si>
    <t>Data Representation Proposal Discussion</t>
  </si>
  <si>
    <t>Peter Niblett, IBM</t>
  </si>
  <si>
    <t>ARC-2014-1642R01</t>
  </si>
  <si>
    <t>ARC-2014-1646R01</t>
  </si>
  <si>
    <t>ARC-2014-1619R01</t>
  </si>
  <si>
    <t>ARC-2014-1509R04</t>
  </si>
  <si>
    <t>ARC-2014-1662</t>
  </si>
  <si>
    <t>ARC tutorial DRAFT</t>
  </si>
  <si>
    <t>Multiple authors</t>
  </si>
  <si>
    <t>ARC-2014-1660R01</t>
  </si>
  <si>
    <t>EditorsNoteReview_TS-0001_v110_Sep03</t>
  </si>
  <si>
    <t>Co-Rapporteur</t>
  </si>
  <si>
    <t>ARC-2014-1633R01</t>
  </si>
  <si>
    <t>ARC-2014-1632R02</t>
  </si>
  <si>
    <t>ARC-2014-1630R01</t>
  </si>
  <si>
    <t>ARC-2014-1669</t>
  </si>
  <si>
    <t>ARC-2014-1669R01</t>
  </si>
  <si>
    <t>ARC-2014-1654R05</t>
  </si>
  <si>
    <t>ARC-2014-1650R01</t>
  </si>
  <si>
    <t>ARC-2014-1665</t>
  </si>
  <si>
    <t>CR_expirationTIme_of_contentInstance</t>
  </si>
  <si>
    <t>ARC-2014-1666</t>
  </si>
  <si>
    <t>Section12</t>
  </si>
  <si>
    <t>ARC-2014-1667</t>
  </si>
  <si>
    <t>Service-Profile-Update</t>
  </si>
  <si>
    <t>ARC-2014-1668</t>
  </si>
  <si>
    <t>Section 11 updates</t>
  </si>
  <si>
    <t>Gemalto</t>
  </si>
  <si>
    <t>ARC-2014-1653R02</t>
  </si>
  <si>
    <t>CR contentnInstance spec harmonization</t>
  </si>
  <si>
    <t>ARC-2014-1627R01</t>
  </si>
  <si>
    <t>notification for non blocking async</t>
  </si>
  <si>
    <t>ARC-2014-1641R01</t>
  </si>
  <si>
    <t>ARC-2014-1649R01</t>
  </si>
  <si>
    <t>Annex</t>
  </si>
  <si>
    <t>Other</t>
  </si>
  <si>
    <t>ARC-2014-1670</t>
  </si>
  <si>
    <t>Merge of typeOfContent and encoding attributes</t>
  </si>
  <si>
    <t>Nicolas Damour, Sierra Wireless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</si>
</sst>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00\ _€_-;\-* #,##0.000000\ _€_-;_-* &quot;-&quot;??\ _€_-;_-@_-"/>
    <numFmt numFmtId="165" formatCode="_-* #,##0.00000\ _€_-;\-* #,##0.000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1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36" borderId="5" applyNumberFormat="0" applyAlignment="0" applyProtection="0"/>
    <xf numFmtId="0" fontId="54" fillId="3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70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43" fontId="0" fillId="0" borderId="0" xfId="81" applyFont="1" applyBorder="1" applyAlignment="1">
      <alignment/>
    </xf>
    <xf numFmtId="20" fontId="0" fillId="0" borderId="19" xfId="0" applyNumberForma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 quotePrefix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68" fillId="0" borderId="22" xfId="0" applyFont="1" applyFill="1" applyBorder="1" applyAlignment="1" quotePrefix="1">
      <alignment horizontal="center" vertical="center"/>
    </xf>
    <xf numFmtId="0" fontId="68" fillId="0" borderId="18" xfId="0" applyFont="1" applyFill="1" applyBorder="1" applyAlignment="1" quotePrefix="1">
      <alignment horizontal="center" vertical="center"/>
    </xf>
    <xf numFmtId="0" fontId="68" fillId="0" borderId="17" xfId="0" applyFont="1" applyFill="1" applyBorder="1" applyAlignment="1" quotePrefix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4" xfId="0" applyNumberFormat="1" applyFont="1" applyFill="1" applyBorder="1" applyAlignment="1">
      <alignment horizontal="center" vertical="center"/>
    </xf>
    <xf numFmtId="20" fontId="68" fillId="0" borderId="25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0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8" xfId="0" applyNumberFormat="1" applyFont="1" applyBorder="1" applyAlignment="1">
      <alignment horizontal="center" vertical="center"/>
    </xf>
    <xf numFmtId="20" fontId="68" fillId="0" borderId="19" xfId="0" applyNumberFormat="1" applyFont="1" applyBorder="1" applyAlignment="1">
      <alignment horizontal="center" vertical="center"/>
    </xf>
    <xf numFmtId="20" fontId="68" fillId="0" borderId="22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7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 quotePrefix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0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0" fontId="21" fillId="0" borderId="22" xfId="0" applyNumberFormat="1" applyFont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20" fontId="21" fillId="0" borderId="25" xfId="0" applyNumberFormat="1" applyFont="1" applyBorder="1" applyAlignment="1">
      <alignment horizontal="center" vertical="center"/>
    </xf>
    <xf numFmtId="20" fontId="21" fillId="0" borderId="18" xfId="0" applyNumberFormat="1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164" fontId="0" fillId="0" borderId="0" xfId="81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21" fillId="0" borderId="17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81" applyNumberFormat="1" applyFont="1" applyFill="1" applyAlignment="1">
      <alignment horizontal="center"/>
    </xf>
    <xf numFmtId="0" fontId="0" fillId="0" borderId="0" xfId="0" applyAlignment="1">
      <alignment/>
    </xf>
  </cellXfs>
  <cellStyles count="9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Comma" xfId="81"/>
    <cellStyle name="Comma [0]" xfId="82"/>
    <cellStyle name="Currency" xfId="83"/>
    <cellStyle name="Currency [0]" xfId="84"/>
    <cellStyle name="Neutre" xfId="85"/>
    <cellStyle name="Neutre 2" xfId="86"/>
    <cellStyle name="Normal 2" xfId="87"/>
    <cellStyle name="Percent" xfId="88"/>
    <cellStyle name="Satisfaisant" xfId="89"/>
    <cellStyle name="Satisfaisant 2" xfId="90"/>
    <cellStyle name="Sortie" xfId="91"/>
    <cellStyle name="Sortie 2" xfId="92"/>
    <cellStyle name="Texte explicatif" xfId="93"/>
    <cellStyle name="Texte explicatif 2" xfId="94"/>
    <cellStyle name="Titre" xfId="95"/>
    <cellStyle name="Titre 2" xfId="96"/>
    <cellStyle name="Titre 1" xfId="97"/>
    <cellStyle name="Titre 1 2" xfId="98"/>
    <cellStyle name="Titre 2" xfId="99"/>
    <cellStyle name="Titre 2 2" xfId="100"/>
    <cellStyle name="Titre 3" xfId="101"/>
    <cellStyle name="Titre 3 2" xfId="102"/>
    <cellStyle name="Titre 4" xfId="103"/>
    <cellStyle name="Titre 4 2" xfId="104"/>
    <cellStyle name="Total" xfId="105"/>
    <cellStyle name="Total 2" xfId="106"/>
    <cellStyle name="Total 3" xfId="107"/>
    <cellStyle name="Vérification" xfId="108"/>
    <cellStyle name="Vérification 2" xfId="10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24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23" customWidth="1"/>
    <col min="5" max="5" width="14.7109375" style="3" customWidth="1"/>
    <col min="6" max="7" width="16.7109375" style="3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45" customHeight="1">
      <c r="A1" s="1" t="s">
        <v>34</v>
      </c>
      <c r="B1" s="1" t="s">
        <v>35</v>
      </c>
      <c r="C1" s="1" t="s">
        <v>36</v>
      </c>
      <c r="D1" s="2" t="s">
        <v>37</v>
      </c>
      <c r="E1" s="2" t="s">
        <v>47</v>
      </c>
      <c r="F1" s="2" t="s">
        <v>32</v>
      </c>
      <c r="G1" s="2" t="s">
        <v>33</v>
      </c>
      <c r="H1" s="2" t="s">
        <v>5</v>
      </c>
      <c r="I1" s="2" t="s">
        <v>41</v>
      </c>
      <c r="J1" s="2" t="s">
        <v>42</v>
      </c>
    </row>
    <row r="2" spans="1:20" ht="15">
      <c r="A2" s="69" t="s">
        <v>118</v>
      </c>
      <c r="B2" s="69" t="s">
        <v>155</v>
      </c>
      <c r="C2" s="69" t="s">
        <v>75</v>
      </c>
      <c r="D2" s="63">
        <v>41950.38297453704</v>
      </c>
      <c r="E2" s="16" t="s">
        <v>147</v>
      </c>
      <c r="F2" s="25" t="s">
        <v>124</v>
      </c>
      <c r="G2" s="25" t="s">
        <v>142</v>
      </c>
      <c r="H2" s="24" t="s">
        <v>13</v>
      </c>
      <c r="I2" s="25">
        <f>VLOOKUP(H2,L$4:M$74,2,FALSE)</f>
        <v>5</v>
      </c>
      <c r="J2" s="23">
        <v>1</v>
      </c>
      <c r="L2" s="6"/>
      <c r="M2" s="6"/>
      <c r="N2" s="6"/>
      <c r="O2" s="6"/>
      <c r="P2" s="6"/>
      <c r="Q2" s="6"/>
      <c r="R2" s="6"/>
      <c r="S2" s="6"/>
      <c r="T2" s="10"/>
    </row>
    <row r="3" spans="1:20" ht="15">
      <c r="A3" s="69" t="s">
        <v>143</v>
      </c>
      <c r="B3" s="69" t="s">
        <v>144</v>
      </c>
      <c r="C3" s="69" t="s">
        <v>145</v>
      </c>
      <c r="D3" s="63">
        <v>41952.5571875</v>
      </c>
      <c r="E3" s="16" t="s">
        <v>148</v>
      </c>
      <c r="F3" s="25" t="s">
        <v>124</v>
      </c>
      <c r="G3" s="25" t="s">
        <v>142</v>
      </c>
      <c r="H3" s="24" t="s">
        <v>13</v>
      </c>
      <c r="I3" s="25">
        <f>VLOOKUP(H3,L$4:M$74,2,FALSE)</f>
        <v>5</v>
      </c>
      <c r="J3" s="23">
        <v>2</v>
      </c>
      <c r="L3" s="7" t="s">
        <v>38</v>
      </c>
      <c r="M3" s="7" t="s">
        <v>41</v>
      </c>
      <c r="N3" s="7" t="s">
        <v>39</v>
      </c>
      <c r="O3" s="7" t="s">
        <v>7</v>
      </c>
      <c r="P3" s="7" t="s">
        <v>8</v>
      </c>
      <c r="Q3" s="7" t="s">
        <v>9</v>
      </c>
      <c r="R3" s="7" t="s">
        <v>10</v>
      </c>
      <c r="S3" s="21" t="s">
        <v>40</v>
      </c>
      <c r="T3" s="8" t="s">
        <v>43</v>
      </c>
    </row>
    <row r="4" spans="1:20" ht="15">
      <c r="A4" s="69" t="s">
        <v>200</v>
      </c>
      <c r="B4" s="69" t="s">
        <v>144</v>
      </c>
      <c r="C4" s="69" t="s">
        <v>145</v>
      </c>
      <c r="D4" s="63">
        <v>41954.9041087963</v>
      </c>
      <c r="E4" s="16" t="s">
        <v>148</v>
      </c>
      <c r="F4" s="25" t="s">
        <v>124</v>
      </c>
      <c r="G4" s="25" t="s">
        <v>142</v>
      </c>
      <c r="H4" s="24" t="s">
        <v>13</v>
      </c>
      <c r="I4" s="25">
        <f>VLOOKUP(H4,L$4:M$74,2,FALSE)</f>
        <v>5</v>
      </c>
      <c r="J4" s="23">
        <v>2</v>
      </c>
      <c r="L4" s="35" t="s">
        <v>53</v>
      </c>
      <c r="M4" s="36">
        <v>1</v>
      </c>
      <c r="N4" s="30"/>
      <c r="O4" s="35" t="s">
        <v>6</v>
      </c>
      <c r="P4" s="37">
        <v>0.3333333333333333</v>
      </c>
      <c r="Q4" s="37">
        <v>0.375</v>
      </c>
      <c r="R4" s="38">
        <f aca="true" t="shared" si="0" ref="R4:R39">Q4-P4</f>
        <v>0.041666666666666685</v>
      </c>
      <c r="S4" s="35" t="e">
        <f>_xlfn.COUNTIFS(H$2:H$185,L4,J$2:J$184,"&lt;99")</f>
        <v>#VALUE!</v>
      </c>
      <c r="T4" s="39" t="e">
        <f aca="true" t="shared" si="1" ref="T4:T39">IF(S4&gt;0,R4/S4,0)</f>
        <v>#VALUE!</v>
      </c>
    </row>
    <row r="5" spans="1:20" ht="15">
      <c r="A5" s="69" t="s">
        <v>101</v>
      </c>
      <c r="B5" s="69" t="s">
        <v>174</v>
      </c>
      <c r="C5" s="69" t="s">
        <v>2</v>
      </c>
      <c r="D5" s="63">
        <v>41945.55783564815</v>
      </c>
      <c r="E5" s="23" t="s">
        <v>148</v>
      </c>
      <c r="F5" s="25" t="s">
        <v>67</v>
      </c>
      <c r="G5" s="25" t="s">
        <v>131</v>
      </c>
      <c r="H5" s="24" t="s">
        <v>13</v>
      </c>
      <c r="I5" s="25">
        <f>VLOOKUP(H5,L$4:M$74,2,FALSE)</f>
        <v>5</v>
      </c>
      <c r="J5" s="23">
        <v>3</v>
      </c>
      <c r="L5" s="33" t="s">
        <v>11</v>
      </c>
      <c r="M5" s="40">
        <v>2</v>
      </c>
      <c r="N5" s="31"/>
      <c r="O5" s="33" t="s">
        <v>6</v>
      </c>
      <c r="P5" s="41">
        <v>0.375</v>
      </c>
      <c r="Q5" s="41">
        <v>0.4270833333333333</v>
      </c>
      <c r="R5" s="42">
        <f t="shared" si="0"/>
        <v>0.052083333333333315</v>
      </c>
      <c r="S5" s="33" t="e">
        <f>_xlfn.COUNTIFS(H$2:H$185,L5,J$2:J$184,"&lt;99")</f>
        <v>#VALUE!</v>
      </c>
      <c r="T5" s="43" t="e">
        <f t="shared" si="1"/>
        <v>#VALUE!</v>
      </c>
    </row>
    <row r="6" spans="1:20" ht="15">
      <c r="A6" s="69" t="s">
        <v>114</v>
      </c>
      <c r="B6" s="69" t="s">
        <v>161</v>
      </c>
      <c r="C6" s="69" t="s">
        <v>4</v>
      </c>
      <c r="D6" s="63">
        <v>41946.69300925926</v>
      </c>
      <c r="E6" s="16" t="s">
        <v>148</v>
      </c>
      <c r="F6" s="25" t="s">
        <v>67</v>
      </c>
      <c r="G6" s="25" t="s">
        <v>131</v>
      </c>
      <c r="H6" s="24" t="s">
        <v>13</v>
      </c>
      <c r="I6" s="25">
        <f>VLOOKUP(H6,L$4:M$74,2,FALSE)</f>
        <v>5</v>
      </c>
      <c r="J6" s="23">
        <v>4</v>
      </c>
      <c r="L6" s="33" t="s">
        <v>12</v>
      </c>
      <c r="M6" s="40">
        <v>3</v>
      </c>
      <c r="N6" s="31"/>
      <c r="O6" s="33" t="s">
        <v>6</v>
      </c>
      <c r="P6" s="41">
        <v>0.4479166666666667</v>
      </c>
      <c r="Q6" s="41">
        <v>0.5</v>
      </c>
      <c r="R6" s="42">
        <f t="shared" si="0"/>
        <v>0.052083333333333315</v>
      </c>
      <c r="S6" s="33" t="e">
        <f>_xlfn.COUNTIFS(H$2:H$185,L6,J$2:J$184,"&lt;99")</f>
        <v>#VALUE!</v>
      </c>
      <c r="T6" s="43" t="e">
        <f t="shared" si="1"/>
        <v>#VALUE!</v>
      </c>
    </row>
    <row r="7" spans="1:20" ht="15">
      <c r="A7" s="69" t="s">
        <v>190</v>
      </c>
      <c r="B7" s="69" t="s">
        <v>191</v>
      </c>
      <c r="C7" s="69" t="s">
        <v>192</v>
      </c>
      <c r="D7" s="63">
        <v>41953.2427662037</v>
      </c>
      <c r="E7" s="16" t="s">
        <v>148</v>
      </c>
      <c r="F7" s="25" t="s">
        <v>120</v>
      </c>
      <c r="G7" s="25" t="s">
        <v>123</v>
      </c>
      <c r="H7" s="24" t="s">
        <v>14</v>
      </c>
      <c r="I7" s="25">
        <f>VLOOKUP(H7,L$4:M$74,2,FALSE)</f>
        <v>6</v>
      </c>
      <c r="J7" s="23">
        <v>1</v>
      </c>
      <c r="L7" s="33" t="s">
        <v>58</v>
      </c>
      <c r="M7" s="40">
        <v>4</v>
      </c>
      <c r="N7" s="31"/>
      <c r="O7" s="33" t="s">
        <v>6</v>
      </c>
      <c r="P7" s="41">
        <v>0.5</v>
      </c>
      <c r="Q7" s="41">
        <v>0.5833333333333334</v>
      </c>
      <c r="R7" s="42">
        <f t="shared" si="0"/>
        <v>0.08333333333333337</v>
      </c>
      <c r="S7" s="33" t="e">
        <f>_xlfn.COUNTIFS(H$2:H$185,L7,J$2:J$184,"&lt;99")</f>
        <v>#VALUE!</v>
      </c>
      <c r="T7" s="43" t="e">
        <f t="shared" si="1"/>
        <v>#VALUE!</v>
      </c>
    </row>
    <row r="8" spans="1:20" ht="15">
      <c r="A8" s="69" t="s">
        <v>93</v>
      </c>
      <c r="B8" s="69" t="s">
        <v>185</v>
      </c>
      <c r="C8" s="69" t="s">
        <v>80</v>
      </c>
      <c r="D8" s="63">
        <v>41942.50094907408</v>
      </c>
      <c r="E8" s="16" t="s">
        <v>148</v>
      </c>
      <c r="F8" s="25" t="s">
        <v>132</v>
      </c>
      <c r="G8" s="25"/>
      <c r="H8" s="24" t="s">
        <v>14</v>
      </c>
      <c r="I8" s="25">
        <f>VLOOKUP(H8,L$4:M$74,2,FALSE)</f>
        <v>6</v>
      </c>
      <c r="J8" s="23">
        <v>2</v>
      </c>
      <c r="L8" s="50" t="s">
        <v>13</v>
      </c>
      <c r="M8" s="51">
        <v>5</v>
      </c>
      <c r="N8" s="52" t="s">
        <v>71</v>
      </c>
      <c r="O8" s="50" t="s">
        <v>6</v>
      </c>
      <c r="P8" s="53">
        <v>0.5833333333333334</v>
      </c>
      <c r="Q8" s="53">
        <v>0.6354166666666666</v>
      </c>
      <c r="R8" s="54">
        <f t="shared" si="0"/>
        <v>0.05208333333333326</v>
      </c>
      <c r="S8" s="50" t="e">
        <f>_xlfn.COUNTIFS(H$2:H$185,L8,J$2:J$184,"&lt;99")</f>
        <v>#VALUE!</v>
      </c>
      <c r="T8" s="55" t="e">
        <f t="shared" si="1"/>
        <v>#VALUE!</v>
      </c>
    </row>
    <row r="9" spans="1:20" ht="15">
      <c r="A9" s="69" t="s">
        <v>100</v>
      </c>
      <c r="B9" s="69" t="s">
        <v>175</v>
      </c>
      <c r="C9" s="69" t="s">
        <v>68</v>
      </c>
      <c r="D9" s="63">
        <v>41944.748136574075</v>
      </c>
      <c r="E9" s="65" t="s">
        <v>148</v>
      </c>
      <c r="F9" s="25" t="s">
        <v>132</v>
      </c>
      <c r="G9" s="25"/>
      <c r="H9" s="24" t="s">
        <v>14</v>
      </c>
      <c r="I9" s="25">
        <f>VLOOKUP(H9,L$4:M$74,2,FALSE)</f>
        <v>6</v>
      </c>
      <c r="J9" s="23">
        <v>3</v>
      </c>
      <c r="L9" s="11" t="s">
        <v>14</v>
      </c>
      <c r="M9" s="14">
        <v>6</v>
      </c>
      <c r="N9" s="12" t="s">
        <v>66</v>
      </c>
      <c r="O9" s="11" t="s">
        <v>6</v>
      </c>
      <c r="P9" s="13">
        <v>0.65625</v>
      </c>
      <c r="Q9" s="13">
        <v>0.7083333333333334</v>
      </c>
      <c r="R9" s="18">
        <f t="shared" si="0"/>
        <v>0.05208333333333337</v>
      </c>
      <c r="S9" s="11" t="e">
        <f>_xlfn.COUNTIFS(H$2:H$185,L9,J$2:J$184,"&lt;99")</f>
        <v>#VALUE!</v>
      </c>
      <c r="T9" s="19" t="e">
        <f t="shared" si="1"/>
        <v>#VALUE!</v>
      </c>
    </row>
    <row r="10" spans="1:20" ht="15">
      <c r="A10" s="69" t="s">
        <v>92</v>
      </c>
      <c r="B10" s="69" t="s">
        <v>89</v>
      </c>
      <c r="C10" s="69" t="s">
        <v>84</v>
      </c>
      <c r="D10" s="63">
        <v>41940.641064814816</v>
      </c>
      <c r="E10" s="16" t="s">
        <v>148</v>
      </c>
      <c r="F10" s="25" t="s">
        <v>124</v>
      </c>
      <c r="G10" s="25" t="s">
        <v>138</v>
      </c>
      <c r="H10" s="24" t="s">
        <v>17</v>
      </c>
      <c r="I10" s="25">
        <f>VLOOKUP(H10,L$4:M$74,2,FALSE)</f>
        <v>7</v>
      </c>
      <c r="J10" s="23">
        <v>1</v>
      </c>
      <c r="L10" s="15" t="s">
        <v>17</v>
      </c>
      <c r="M10" s="9">
        <v>7</v>
      </c>
      <c r="N10" s="27" t="s">
        <v>3</v>
      </c>
      <c r="O10" s="15" t="s">
        <v>6</v>
      </c>
      <c r="P10" s="28">
        <v>0.71875</v>
      </c>
      <c r="Q10" s="28">
        <v>0.7708333333333334</v>
      </c>
      <c r="R10" s="29">
        <f t="shared" si="0"/>
        <v>0.05208333333333337</v>
      </c>
      <c r="S10" s="15" t="e">
        <f>_xlfn.COUNTIFS(H$2:H$185,L10,J$2:J$184,"&lt;99")</f>
        <v>#VALUE!</v>
      </c>
      <c r="T10" s="20" t="e">
        <f t="shared" si="1"/>
        <v>#VALUE!</v>
      </c>
    </row>
    <row r="11" spans="1:20" ht="15">
      <c r="A11" s="69" t="s">
        <v>150</v>
      </c>
      <c r="B11" s="69" t="s">
        <v>89</v>
      </c>
      <c r="C11" s="69" t="s">
        <v>84</v>
      </c>
      <c r="D11" s="63">
        <v>41955.33369212963</v>
      </c>
      <c r="E11" s="16" t="s">
        <v>147</v>
      </c>
      <c r="F11" s="25" t="s">
        <v>124</v>
      </c>
      <c r="G11" s="25" t="s">
        <v>138</v>
      </c>
      <c r="H11" s="24" t="s">
        <v>17</v>
      </c>
      <c r="I11" s="25">
        <f>VLOOKUP(H11,L$4:M$74,2,FALSE)</f>
        <v>7</v>
      </c>
      <c r="J11" s="23">
        <v>2</v>
      </c>
      <c r="L11" s="35" t="s">
        <v>16</v>
      </c>
      <c r="M11" s="36">
        <v>8</v>
      </c>
      <c r="N11" s="30"/>
      <c r="O11" s="35" t="s">
        <v>15</v>
      </c>
      <c r="P11" s="37">
        <v>0.3333333333333333</v>
      </c>
      <c r="Q11" s="37">
        <v>0.3645833333333333</v>
      </c>
      <c r="R11" s="38">
        <f t="shared" si="0"/>
        <v>0.03125</v>
      </c>
      <c r="S11" s="35" t="e">
        <f>_xlfn.COUNTIFS(H$2:H$185,L11,J$2:J$184,"&lt;99")</f>
        <v>#VALUE!</v>
      </c>
      <c r="T11" s="39" t="e">
        <f t="shared" si="1"/>
        <v>#VALUE!</v>
      </c>
    </row>
    <row r="12" spans="1:20" ht="15">
      <c r="A12" s="69" t="s">
        <v>113</v>
      </c>
      <c r="B12" s="69" t="s">
        <v>83</v>
      </c>
      <c r="C12" s="69" t="s">
        <v>84</v>
      </c>
      <c r="D12" s="63">
        <v>41946.42663194444</v>
      </c>
      <c r="E12" s="16" t="s">
        <v>148</v>
      </c>
      <c r="F12" s="25" t="s">
        <v>124</v>
      </c>
      <c r="G12" s="25" t="s">
        <v>138</v>
      </c>
      <c r="H12" s="24" t="s">
        <v>17</v>
      </c>
      <c r="I12" s="25">
        <f>VLOOKUP(H12,L$4:M$74,2,FALSE)</f>
        <v>7</v>
      </c>
      <c r="J12" s="23">
        <v>3</v>
      </c>
      <c r="L12" s="33" t="s">
        <v>18</v>
      </c>
      <c r="M12" s="40">
        <v>9</v>
      </c>
      <c r="N12" s="31"/>
      <c r="O12" s="33" t="s">
        <v>15</v>
      </c>
      <c r="P12" s="41">
        <v>0.375</v>
      </c>
      <c r="Q12" s="41">
        <v>0.4270833333333333</v>
      </c>
      <c r="R12" s="42">
        <f t="shared" si="0"/>
        <v>0.052083333333333315</v>
      </c>
      <c r="S12" s="33" t="e">
        <f>_xlfn.COUNTIFS(H$2:H$185,L12,J$2:J$184,"&lt;99")</f>
        <v>#VALUE!</v>
      </c>
      <c r="T12" s="43" t="e">
        <f t="shared" si="1"/>
        <v>#VALUE!</v>
      </c>
    </row>
    <row r="13" spans="1:20" ht="15">
      <c r="A13" s="69" t="s">
        <v>151</v>
      </c>
      <c r="B13" s="69" t="s">
        <v>83</v>
      </c>
      <c r="C13" s="69" t="s">
        <v>84</v>
      </c>
      <c r="D13" s="63">
        <v>41955.3340625</v>
      </c>
      <c r="E13" s="16" t="s">
        <v>147</v>
      </c>
      <c r="F13" s="25" t="s">
        <v>124</v>
      </c>
      <c r="G13" s="25" t="s">
        <v>138</v>
      </c>
      <c r="H13" s="24" t="s">
        <v>17</v>
      </c>
      <c r="I13" s="25">
        <f>VLOOKUP(H13,L$4:M$74,2,FALSE)</f>
        <v>7</v>
      </c>
      <c r="J13" s="23">
        <v>4</v>
      </c>
      <c r="L13" s="33" t="s">
        <v>19</v>
      </c>
      <c r="M13" s="40">
        <v>10</v>
      </c>
      <c r="N13" s="31"/>
      <c r="O13" s="33" t="s">
        <v>15</v>
      </c>
      <c r="P13" s="41">
        <v>0.4479166666666667</v>
      </c>
      <c r="Q13" s="41">
        <v>0.5</v>
      </c>
      <c r="R13" s="42">
        <f t="shared" si="0"/>
        <v>0.052083333333333315</v>
      </c>
      <c r="S13" s="33" t="e">
        <f>_xlfn.COUNTIFS(H$2:H$185,L13,J$2:J$184,"&lt;99")</f>
        <v>#VALUE!</v>
      </c>
      <c r="T13" s="43" t="e">
        <f t="shared" si="1"/>
        <v>#VALUE!</v>
      </c>
    </row>
    <row r="14" spans="1:20" s="69" customFormat="1" ht="15">
      <c r="A14" s="69" t="s">
        <v>110</v>
      </c>
      <c r="B14" s="69" t="s">
        <v>86</v>
      </c>
      <c r="C14" s="69" t="s">
        <v>85</v>
      </c>
      <c r="D14" s="63">
        <v>41946.16887731481</v>
      </c>
      <c r="E14" s="16" t="s">
        <v>147</v>
      </c>
      <c r="F14" s="25" t="s">
        <v>137</v>
      </c>
      <c r="G14" s="25"/>
      <c r="H14" s="24" t="s">
        <v>45</v>
      </c>
      <c r="I14" s="25">
        <f>VLOOKUP(H14,L$4:M$74,2,FALSE)</f>
        <v>12</v>
      </c>
      <c r="J14" s="23">
        <v>1</v>
      </c>
      <c r="L14" s="33" t="s">
        <v>46</v>
      </c>
      <c r="M14" s="40">
        <v>11</v>
      </c>
      <c r="N14" s="31"/>
      <c r="O14" s="33" t="s">
        <v>15</v>
      </c>
      <c r="P14" s="41">
        <v>0.53125</v>
      </c>
      <c r="Q14" s="41">
        <v>0.5833333333333334</v>
      </c>
      <c r="R14" s="42">
        <f t="shared" si="0"/>
        <v>0.05208333333333337</v>
      </c>
      <c r="S14" s="33" t="e">
        <f>_xlfn.COUNTIFS(H$2:H$185,L14,J$2:J$184,"&lt;99")</f>
        <v>#VALUE!</v>
      </c>
      <c r="T14" s="43" t="e">
        <f t="shared" si="1"/>
        <v>#VALUE!</v>
      </c>
    </row>
    <row r="15" spans="1:20" ht="15">
      <c r="A15" s="69" t="s">
        <v>111</v>
      </c>
      <c r="B15" s="69" t="s">
        <v>164</v>
      </c>
      <c r="C15" s="69" t="s">
        <v>85</v>
      </c>
      <c r="D15" s="63">
        <v>41946.1740625</v>
      </c>
      <c r="E15" s="16" t="s">
        <v>148</v>
      </c>
      <c r="F15" s="25" t="s">
        <v>137</v>
      </c>
      <c r="G15" s="25"/>
      <c r="H15" s="24" t="s">
        <v>45</v>
      </c>
      <c r="I15" s="25">
        <f>VLOOKUP(H15,L$4:M$74,2,FALSE)</f>
        <v>12</v>
      </c>
      <c r="J15" s="23">
        <v>2</v>
      </c>
      <c r="L15" s="50" t="s">
        <v>45</v>
      </c>
      <c r="M15" s="51">
        <v>12</v>
      </c>
      <c r="N15" s="52" t="s">
        <v>72</v>
      </c>
      <c r="O15" s="50" t="s">
        <v>15</v>
      </c>
      <c r="P15" s="53">
        <v>0.5833333333333334</v>
      </c>
      <c r="Q15" s="53">
        <v>0.6354166666666666</v>
      </c>
      <c r="R15" s="54">
        <f t="shared" si="0"/>
        <v>0.05208333333333326</v>
      </c>
      <c r="S15" s="50" t="e">
        <f>_xlfn.COUNTIFS(H$2:H$185,L15,J$2:J$184,"&lt;99")</f>
        <v>#VALUE!</v>
      </c>
      <c r="T15" s="55" t="e">
        <f t="shared" si="1"/>
        <v>#VALUE!</v>
      </c>
    </row>
    <row r="16" spans="1:20" s="69" customFormat="1" ht="15">
      <c r="A16" s="69" t="s">
        <v>149</v>
      </c>
      <c r="B16" s="69" t="s">
        <v>164</v>
      </c>
      <c r="C16" s="69" t="s">
        <v>85</v>
      </c>
      <c r="D16" s="63">
        <v>41954.22591435185</v>
      </c>
      <c r="E16" s="16" t="s">
        <v>147</v>
      </c>
      <c r="F16" s="25" t="s">
        <v>137</v>
      </c>
      <c r="G16" s="25"/>
      <c r="H16" s="24" t="s">
        <v>45</v>
      </c>
      <c r="I16" s="25">
        <f>VLOOKUP(H16,L$4:M$74,2,FALSE)</f>
        <v>12</v>
      </c>
      <c r="J16" s="23">
        <v>3</v>
      </c>
      <c r="L16" s="50" t="s">
        <v>54</v>
      </c>
      <c r="M16" s="51">
        <v>13</v>
      </c>
      <c r="N16" s="52" t="s">
        <v>69</v>
      </c>
      <c r="O16" s="50" t="s">
        <v>15</v>
      </c>
      <c r="P16" s="53">
        <v>0.65625</v>
      </c>
      <c r="Q16" s="53">
        <v>0.7083333333333334</v>
      </c>
      <c r="R16" s="54">
        <f t="shared" si="0"/>
        <v>0.05208333333333337</v>
      </c>
      <c r="S16" s="50" t="e">
        <f>_xlfn.COUNTIFS(H$2:H$185,L16,J$2:J$184,"&lt;99")</f>
        <v>#VALUE!</v>
      </c>
      <c r="T16" s="55" t="e">
        <f t="shared" si="1"/>
        <v>#VALUE!</v>
      </c>
    </row>
    <row r="17" spans="1:20" ht="15">
      <c r="A17" s="69" t="s">
        <v>112</v>
      </c>
      <c r="B17" s="69" t="s">
        <v>162</v>
      </c>
      <c r="C17" s="69" t="s">
        <v>70</v>
      </c>
      <c r="D17" s="63">
        <v>41946.215520833335</v>
      </c>
      <c r="E17" s="16" t="s">
        <v>147</v>
      </c>
      <c r="F17" s="25" t="s">
        <v>122</v>
      </c>
      <c r="G17" s="25" t="s">
        <v>121</v>
      </c>
      <c r="H17" s="24" t="s">
        <v>45</v>
      </c>
      <c r="I17" s="25">
        <f>VLOOKUP(H17,L$4:M$74,2,FALSE)</f>
        <v>12</v>
      </c>
      <c r="J17" s="23">
        <v>4</v>
      </c>
      <c r="L17" s="50" t="s">
        <v>55</v>
      </c>
      <c r="M17" s="51">
        <v>14</v>
      </c>
      <c r="N17" s="66" t="s">
        <v>65</v>
      </c>
      <c r="O17" s="50" t="s">
        <v>15</v>
      </c>
      <c r="P17" s="53">
        <v>0.71875</v>
      </c>
      <c r="Q17" s="53">
        <v>0.7708333333333334</v>
      </c>
      <c r="R17" s="54">
        <f t="shared" si="0"/>
        <v>0.05208333333333337</v>
      </c>
      <c r="S17" s="50" t="e">
        <f>_xlfn.COUNTIFS(H$2:H$185,L17,J$2:J$184,"&lt;99")</f>
        <v>#VALUE!</v>
      </c>
      <c r="T17" s="55" t="e">
        <f t="shared" si="1"/>
        <v>#VALUE!</v>
      </c>
    </row>
    <row r="18" spans="1:20" ht="15">
      <c r="A18" s="69" t="s">
        <v>95</v>
      </c>
      <c r="B18" s="69" t="s">
        <v>181</v>
      </c>
      <c r="C18" s="69" t="s">
        <v>0</v>
      </c>
      <c r="D18" s="63">
        <v>41943.32726851852</v>
      </c>
      <c r="E18" s="16" t="s">
        <v>148</v>
      </c>
      <c r="F18" s="67" t="s">
        <v>120</v>
      </c>
      <c r="G18" s="25" t="s">
        <v>123</v>
      </c>
      <c r="H18" s="24" t="s">
        <v>45</v>
      </c>
      <c r="I18" s="25">
        <f>VLOOKUP(H18,L$4:M$74,2,FALSE)</f>
        <v>12</v>
      </c>
      <c r="J18" s="23">
        <v>5</v>
      </c>
      <c r="L18" s="56" t="s">
        <v>21</v>
      </c>
      <c r="M18" s="57">
        <v>15</v>
      </c>
      <c r="N18" s="52" t="s">
        <v>73</v>
      </c>
      <c r="O18" s="57" t="s">
        <v>20</v>
      </c>
      <c r="P18" s="58">
        <v>0.3333333333333333</v>
      </c>
      <c r="Q18" s="58">
        <v>0.3645833333333333</v>
      </c>
      <c r="R18" s="59">
        <f t="shared" si="0"/>
        <v>0.03125</v>
      </c>
      <c r="S18" s="56" t="e">
        <f>_xlfn.COUNTIFS(H$2:H$185,L18,J$2:J$184,"&lt;99")</f>
        <v>#VALUE!</v>
      </c>
      <c r="T18" s="60" t="e">
        <f t="shared" si="1"/>
        <v>#VALUE!</v>
      </c>
    </row>
    <row r="19" spans="1:20" ht="15">
      <c r="A19" s="69" t="s">
        <v>180</v>
      </c>
      <c r="B19" s="69" t="s">
        <v>181</v>
      </c>
      <c r="C19" s="69" t="s">
        <v>0</v>
      </c>
      <c r="D19" s="63">
        <v>41954.24015046296</v>
      </c>
      <c r="E19" s="16" t="s">
        <v>147</v>
      </c>
      <c r="F19" s="67" t="s">
        <v>120</v>
      </c>
      <c r="G19" s="25" t="s">
        <v>123</v>
      </c>
      <c r="H19" s="24" t="s">
        <v>45</v>
      </c>
      <c r="I19" s="25">
        <f>VLOOKUP(H19,L$4:M$74,2,FALSE)</f>
        <v>12</v>
      </c>
      <c r="J19" s="23">
        <v>6</v>
      </c>
      <c r="L19" s="33" t="s">
        <v>22</v>
      </c>
      <c r="M19" s="40">
        <v>16</v>
      </c>
      <c r="N19" s="31"/>
      <c r="O19" s="33" t="s">
        <v>20</v>
      </c>
      <c r="P19" s="41">
        <v>0.375</v>
      </c>
      <c r="Q19" s="41">
        <v>0.4270833333333333</v>
      </c>
      <c r="R19" s="42">
        <f t="shared" si="0"/>
        <v>0.052083333333333315</v>
      </c>
      <c r="S19" s="33" t="e">
        <f>_xlfn.COUNTIFS(H$2:H$185,L19,J$2:J$184,"&lt;99")</f>
        <v>#VALUE!</v>
      </c>
      <c r="T19" s="43" t="e">
        <f t="shared" si="1"/>
        <v>#VALUE!</v>
      </c>
    </row>
    <row r="20" spans="1:20" ht="15">
      <c r="A20" s="69" t="s">
        <v>91</v>
      </c>
      <c r="B20" s="69" t="s">
        <v>187</v>
      </c>
      <c r="C20" s="69" t="s">
        <v>0</v>
      </c>
      <c r="D20" s="63">
        <v>41943.316782407404</v>
      </c>
      <c r="E20" s="16" t="s">
        <v>147</v>
      </c>
      <c r="F20" s="25" t="s">
        <v>122</v>
      </c>
      <c r="G20" s="23" t="s">
        <v>121</v>
      </c>
      <c r="H20" s="24" t="s">
        <v>45</v>
      </c>
      <c r="I20" s="25">
        <f>VLOOKUP(H20,L$4:M$74,2,FALSE)</f>
        <v>12</v>
      </c>
      <c r="J20" s="23">
        <v>7</v>
      </c>
      <c r="L20" s="50" t="s">
        <v>23</v>
      </c>
      <c r="M20" s="51">
        <v>17</v>
      </c>
      <c r="N20" s="52" t="s">
        <v>65</v>
      </c>
      <c r="O20" s="51" t="s">
        <v>20</v>
      </c>
      <c r="P20" s="61">
        <v>0.4479166666666667</v>
      </c>
      <c r="Q20" s="61">
        <v>0.5</v>
      </c>
      <c r="R20" s="62">
        <f t="shared" si="0"/>
        <v>0.052083333333333315</v>
      </c>
      <c r="S20" s="50" t="e">
        <f>_xlfn.COUNTIFS(H$2:H$185,L20,J$2:J$184,"&lt;99")</f>
        <v>#VALUE!</v>
      </c>
      <c r="T20" s="55" t="e">
        <f t="shared" si="1"/>
        <v>#VALUE!</v>
      </c>
    </row>
    <row r="21" spans="1:20" s="69" customFormat="1" ht="15">
      <c r="A21" s="69" t="s">
        <v>107</v>
      </c>
      <c r="B21" s="69" t="s">
        <v>166</v>
      </c>
      <c r="C21" s="69" t="s">
        <v>59</v>
      </c>
      <c r="D21" s="63">
        <v>41946.1015625</v>
      </c>
      <c r="E21" s="65" t="s">
        <v>148</v>
      </c>
      <c r="F21" s="25" t="s">
        <v>122</v>
      </c>
      <c r="G21" s="25" t="s">
        <v>126</v>
      </c>
      <c r="H21" s="24" t="s">
        <v>45</v>
      </c>
      <c r="I21" s="25">
        <f>VLOOKUP(H21,L$4:M$74,2,FALSE)</f>
        <v>12</v>
      </c>
      <c r="J21" s="23">
        <v>8</v>
      </c>
      <c r="L21" s="33" t="s">
        <v>49</v>
      </c>
      <c r="M21" s="40">
        <v>18</v>
      </c>
      <c r="N21" s="31"/>
      <c r="O21" s="33" t="s">
        <v>20</v>
      </c>
      <c r="P21" s="41">
        <v>0.53125</v>
      </c>
      <c r="Q21" s="41">
        <v>0.5833333333333334</v>
      </c>
      <c r="R21" s="42">
        <f t="shared" si="0"/>
        <v>0.05208333333333337</v>
      </c>
      <c r="S21" s="33" t="e">
        <f>_xlfn.COUNTIFS(H$2:H$185,L21,J$2:J$184,"&lt;99")</f>
        <v>#VALUE!</v>
      </c>
      <c r="T21" s="43" t="e">
        <f t="shared" si="1"/>
        <v>#VALUE!</v>
      </c>
    </row>
    <row r="22" spans="1:20" ht="15">
      <c r="A22" s="69" t="s">
        <v>102</v>
      </c>
      <c r="B22" s="69" t="s">
        <v>171</v>
      </c>
      <c r="C22" s="69" t="s">
        <v>79</v>
      </c>
      <c r="D22" s="63">
        <v>41945.571018518516</v>
      </c>
      <c r="E22" s="16" t="s">
        <v>148</v>
      </c>
      <c r="F22" s="25" t="s">
        <v>122</v>
      </c>
      <c r="G22" s="25" t="s">
        <v>126</v>
      </c>
      <c r="H22" s="24" t="s">
        <v>45</v>
      </c>
      <c r="I22" s="25">
        <f>VLOOKUP(H22,L$4:M$74,2,FALSE)</f>
        <v>12</v>
      </c>
      <c r="J22" s="23">
        <v>9</v>
      </c>
      <c r="L22" s="50" t="s">
        <v>56</v>
      </c>
      <c r="M22" s="51">
        <v>19</v>
      </c>
      <c r="N22" s="52" t="s">
        <v>3</v>
      </c>
      <c r="O22" s="50" t="s">
        <v>20</v>
      </c>
      <c r="P22" s="53">
        <v>0.5833333333333334</v>
      </c>
      <c r="Q22" s="53">
        <v>0.6354166666666666</v>
      </c>
      <c r="R22" s="54">
        <f t="shared" si="0"/>
        <v>0.05208333333333326</v>
      </c>
      <c r="S22" s="50" t="e">
        <f>_xlfn.COUNTIFS(H$2:H$185,L22,J$2:J$184,"&lt;99")</f>
        <v>#VALUE!</v>
      </c>
      <c r="T22" s="55" t="e">
        <f t="shared" si="1"/>
        <v>#VALUE!</v>
      </c>
    </row>
    <row r="23" spans="1:20" ht="15">
      <c r="A23" s="69" t="s">
        <v>189</v>
      </c>
      <c r="B23" s="69" t="s">
        <v>171</v>
      </c>
      <c r="C23" s="69" t="s">
        <v>79</v>
      </c>
      <c r="D23" s="63">
        <v>41954.863275462965</v>
      </c>
      <c r="E23" s="16" t="s">
        <v>147</v>
      </c>
      <c r="F23" s="25" t="s">
        <v>122</v>
      </c>
      <c r="G23" s="25" t="s">
        <v>126</v>
      </c>
      <c r="H23" s="24" t="s">
        <v>45</v>
      </c>
      <c r="I23" s="25">
        <f>VLOOKUP(H23,L$4:M$74,2,FALSE)</f>
        <v>12</v>
      </c>
      <c r="J23" s="23">
        <v>10</v>
      </c>
      <c r="L23" s="33" t="s">
        <v>48</v>
      </c>
      <c r="M23" s="40">
        <v>20</v>
      </c>
      <c r="N23" s="31"/>
      <c r="O23" s="33" t="s">
        <v>20</v>
      </c>
      <c r="P23" s="41">
        <v>0.65625</v>
      </c>
      <c r="Q23" s="41">
        <v>0.7083333333333334</v>
      </c>
      <c r="R23" s="42">
        <f t="shared" si="0"/>
        <v>0.05208333333333337</v>
      </c>
      <c r="S23" s="33" t="e">
        <f>_xlfn.COUNTIFS(H$2:H$185,L23,J$2:J$184,"&lt;99")</f>
        <v>#VALUE!</v>
      </c>
      <c r="T23" s="43" t="e">
        <f t="shared" si="1"/>
        <v>#VALUE!</v>
      </c>
    </row>
    <row r="24" spans="1:20" ht="15">
      <c r="A24" s="69" t="s">
        <v>116</v>
      </c>
      <c r="B24" s="69" t="s">
        <v>78</v>
      </c>
      <c r="C24" s="69" t="s">
        <v>1</v>
      </c>
      <c r="D24" s="63">
        <v>41950.14695601852</v>
      </c>
      <c r="E24" s="16" t="s">
        <v>147</v>
      </c>
      <c r="F24" s="25" t="s">
        <v>120</v>
      </c>
      <c r="G24" s="25" t="s">
        <v>128</v>
      </c>
      <c r="H24" s="24" t="s">
        <v>54</v>
      </c>
      <c r="I24" s="25">
        <f>VLOOKUP(H24,L$4:M$74,2,FALSE)</f>
        <v>13</v>
      </c>
      <c r="J24" s="23">
        <v>1</v>
      </c>
      <c r="L24" s="33" t="s">
        <v>44</v>
      </c>
      <c r="M24" s="40">
        <v>21</v>
      </c>
      <c r="N24" s="32"/>
      <c r="O24" s="33" t="s">
        <v>20</v>
      </c>
      <c r="P24" s="41">
        <v>0.71875</v>
      </c>
      <c r="Q24" s="41">
        <v>0.7395833333333334</v>
      </c>
      <c r="R24" s="42">
        <f t="shared" si="0"/>
        <v>0.02083333333333337</v>
      </c>
      <c r="S24" s="33" t="e">
        <f>_xlfn.COUNTIFS(H$2:H$185,L24,J$2:J$184,"&lt;99")</f>
        <v>#VALUE!</v>
      </c>
      <c r="T24" s="43" t="e">
        <f t="shared" si="1"/>
        <v>#VALUE!</v>
      </c>
    </row>
    <row r="25" spans="1:20" ht="15">
      <c r="A25" s="69" t="s">
        <v>104</v>
      </c>
      <c r="B25" s="69" t="s">
        <v>169</v>
      </c>
      <c r="C25" s="69" t="s">
        <v>70</v>
      </c>
      <c r="D25" s="63">
        <v>41945.995520833334</v>
      </c>
      <c r="E25" s="16" t="s">
        <v>148</v>
      </c>
      <c r="F25" s="25" t="s">
        <v>134</v>
      </c>
      <c r="G25" s="25"/>
      <c r="H25" s="24" t="s">
        <v>54</v>
      </c>
      <c r="I25" s="25">
        <f>VLOOKUP(H25,L$4:M$74,2,FALSE)</f>
        <v>13</v>
      </c>
      <c r="J25" s="23">
        <v>2</v>
      </c>
      <c r="L25" s="57" t="s">
        <v>26</v>
      </c>
      <c r="M25" s="57">
        <v>22</v>
      </c>
      <c r="N25" s="52" t="s">
        <v>73</v>
      </c>
      <c r="O25" s="57" t="s">
        <v>24</v>
      </c>
      <c r="P25" s="58">
        <v>0.3333333333333333</v>
      </c>
      <c r="Q25" s="58">
        <v>0.3645833333333333</v>
      </c>
      <c r="R25" s="59">
        <f t="shared" si="0"/>
        <v>0.03125</v>
      </c>
      <c r="S25" s="56" t="e">
        <f>_xlfn.COUNTIFS(H$2:H$185,L25,J$2:J$184,"&lt;99")</f>
        <v>#VALUE!</v>
      </c>
      <c r="T25" s="60" t="e">
        <f t="shared" si="1"/>
        <v>#VALUE!</v>
      </c>
    </row>
    <row r="26" spans="1:20" ht="15">
      <c r="A26" s="69" t="s">
        <v>94</v>
      </c>
      <c r="B26" s="69" t="s">
        <v>182</v>
      </c>
      <c r="C26" s="69" t="s">
        <v>0</v>
      </c>
      <c r="D26" s="63">
        <v>41943.330775462964</v>
      </c>
      <c r="E26" s="16" t="s">
        <v>147</v>
      </c>
      <c r="F26" s="67" t="s">
        <v>120</v>
      </c>
      <c r="G26" s="25" t="s">
        <v>127</v>
      </c>
      <c r="H26" s="24" t="s">
        <v>54</v>
      </c>
      <c r="I26" s="25">
        <f>VLOOKUP(H26,L$4:M$74,2,FALSE)</f>
        <v>13</v>
      </c>
      <c r="J26" s="23">
        <v>3</v>
      </c>
      <c r="L26" s="40" t="s">
        <v>27</v>
      </c>
      <c r="M26" s="40">
        <v>23</v>
      </c>
      <c r="N26" s="31"/>
      <c r="O26" s="40" t="s">
        <v>24</v>
      </c>
      <c r="P26" s="45">
        <v>0.375</v>
      </c>
      <c r="Q26" s="45">
        <v>0.4270833333333333</v>
      </c>
      <c r="R26" s="46">
        <f t="shared" si="0"/>
        <v>0.052083333333333315</v>
      </c>
      <c r="S26" s="33" t="e">
        <f>_xlfn.COUNTIFS(H$2:H$185,L26,J$2:J$184,"&lt;99")</f>
        <v>#VALUE!</v>
      </c>
      <c r="T26" s="43" t="e">
        <f t="shared" si="1"/>
        <v>#VALUE!</v>
      </c>
    </row>
    <row r="27" spans="1:20" ht="15">
      <c r="A27" s="69" t="s">
        <v>98</v>
      </c>
      <c r="B27" s="69" t="s">
        <v>177</v>
      </c>
      <c r="C27" s="69" t="s">
        <v>68</v>
      </c>
      <c r="D27" s="63">
        <v>41944.273206018515</v>
      </c>
      <c r="E27" s="16" t="s">
        <v>148</v>
      </c>
      <c r="F27" s="25" t="s">
        <v>122</v>
      </c>
      <c r="G27" s="25" t="s">
        <v>127</v>
      </c>
      <c r="H27" s="24" t="s">
        <v>54</v>
      </c>
      <c r="I27" s="25">
        <f>VLOOKUP(H27,L$4:M$74,2,FALSE)</f>
        <v>13</v>
      </c>
      <c r="J27" s="23">
        <v>4</v>
      </c>
      <c r="L27" s="40" t="s">
        <v>28</v>
      </c>
      <c r="M27" s="40">
        <v>24</v>
      </c>
      <c r="N27" s="31"/>
      <c r="O27" s="40" t="s">
        <v>24</v>
      </c>
      <c r="P27" s="45">
        <v>0.4479166666666667</v>
      </c>
      <c r="Q27" s="45">
        <v>0.5</v>
      </c>
      <c r="R27" s="46">
        <f t="shared" si="0"/>
        <v>0.052083333333333315</v>
      </c>
      <c r="S27" s="33" t="e">
        <f>_xlfn.COUNTIFS(H$2:H$185,L27,J$2:J$184,"&lt;99")</f>
        <v>#VALUE!</v>
      </c>
      <c r="T27" s="43" t="e">
        <f t="shared" si="1"/>
        <v>#VALUE!</v>
      </c>
    </row>
    <row r="28" spans="1:20" ht="15">
      <c r="A28" s="69" t="s">
        <v>115</v>
      </c>
      <c r="B28" s="69" t="s">
        <v>159</v>
      </c>
      <c r="C28" s="69" t="s">
        <v>81</v>
      </c>
      <c r="D28" s="63">
        <v>41946.77040509259</v>
      </c>
      <c r="E28" s="16" t="s">
        <v>147</v>
      </c>
      <c r="F28" s="25" t="s">
        <v>122</v>
      </c>
      <c r="G28" s="25" t="s">
        <v>139</v>
      </c>
      <c r="H28" s="24" t="s">
        <v>54</v>
      </c>
      <c r="I28" s="25">
        <f>VLOOKUP(H28,L$4:M$74,2,FALSE)</f>
        <v>13</v>
      </c>
      <c r="J28" s="23">
        <v>5</v>
      </c>
      <c r="L28" s="40" t="s">
        <v>57</v>
      </c>
      <c r="M28" s="40">
        <v>25</v>
      </c>
      <c r="N28" s="31"/>
      <c r="O28" s="40" t="s">
        <v>24</v>
      </c>
      <c r="P28" s="45">
        <v>0.53125</v>
      </c>
      <c r="Q28" s="45">
        <v>0.5833333333333334</v>
      </c>
      <c r="R28" s="46">
        <f t="shared" si="0"/>
        <v>0.05208333333333337</v>
      </c>
      <c r="S28" s="33" t="e">
        <f>_xlfn.COUNTIFS(H$2:H$185,L28,J$2:J$184,"&lt;99")</f>
        <v>#VALUE!</v>
      </c>
      <c r="T28" s="43" t="e">
        <f t="shared" si="1"/>
        <v>#VALUE!</v>
      </c>
    </row>
    <row r="29" spans="1:20" s="69" customFormat="1" ht="15">
      <c r="A29" s="69" t="s">
        <v>106</v>
      </c>
      <c r="B29" s="69" t="s">
        <v>167</v>
      </c>
      <c r="C29" s="69" t="s">
        <v>0</v>
      </c>
      <c r="D29" s="63">
        <v>41949.006585648145</v>
      </c>
      <c r="E29" s="16" t="s">
        <v>147</v>
      </c>
      <c r="F29" s="25" t="s">
        <v>122</v>
      </c>
      <c r="G29" s="25" t="s">
        <v>136</v>
      </c>
      <c r="H29" s="24" t="s">
        <v>54</v>
      </c>
      <c r="I29" s="25">
        <f>VLOOKUP(H29,L$4:M$74,2,FALSE)</f>
        <v>13</v>
      </c>
      <c r="J29" s="23">
        <v>6</v>
      </c>
      <c r="L29" s="51" t="s">
        <v>50</v>
      </c>
      <c r="M29" s="51">
        <v>26</v>
      </c>
      <c r="N29" s="52" t="s">
        <v>74</v>
      </c>
      <c r="O29" s="51" t="s">
        <v>24</v>
      </c>
      <c r="P29" s="61">
        <v>0.5833333333333334</v>
      </c>
      <c r="Q29" s="61">
        <v>0.6354166666666666</v>
      </c>
      <c r="R29" s="62">
        <f t="shared" si="0"/>
        <v>0.05208333333333326</v>
      </c>
      <c r="S29" s="50" t="e">
        <f>_xlfn.COUNTIFS(H$2:H$185,L29,J$2:J$184,"&lt;99")</f>
        <v>#VALUE!</v>
      </c>
      <c r="T29" s="55" t="e">
        <f t="shared" si="1"/>
        <v>#VALUE!</v>
      </c>
    </row>
    <row r="30" spans="1:20" ht="15">
      <c r="A30" s="69" t="s">
        <v>105</v>
      </c>
      <c r="B30" s="69" t="s">
        <v>168</v>
      </c>
      <c r="C30" s="69" t="s">
        <v>0</v>
      </c>
      <c r="D30" s="63">
        <v>41946.028125</v>
      </c>
      <c r="E30" s="65" t="s">
        <v>147</v>
      </c>
      <c r="F30" s="25" t="s">
        <v>120</v>
      </c>
      <c r="G30" s="25" t="s">
        <v>135</v>
      </c>
      <c r="H30" s="24" t="s">
        <v>55</v>
      </c>
      <c r="I30" s="25">
        <f>VLOOKUP(H30,L$4:M$74,2,FALSE)</f>
        <v>14</v>
      </c>
      <c r="J30" s="23">
        <v>1</v>
      </c>
      <c r="L30" s="51" t="s">
        <v>51</v>
      </c>
      <c r="M30" s="51">
        <v>27</v>
      </c>
      <c r="N30" s="52" t="s">
        <v>69</v>
      </c>
      <c r="O30" s="51" t="s">
        <v>24</v>
      </c>
      <c r="P30" s="61">
        <v>0.65625</v>
      </c>
      <c r="Q30" s="61">
        <v>0.7083333333333334</v>
      </c>
      <c r="R30" s="62">
        <f t="shared" si="0"/>
        <v>0.05208333333333337</v>
      </c>
      <c r="S30" s="50" t="e">
        <f>_xlfn.COUNTIFS(H$2:H$185,L30,J$2:J$184,"&lt;99")</f>
        <v>#VALUE!</v>
      </c>
      <c r="T30" s="55" t="e">
        <f t="shared" si="1"/>
        <v>#VALUE!</v>
      </c>
    </row>
    <row r="31" spans="1:20" ht="15">
      <c r="A31" s="69" t="s">
        <v>109</v>
      </c>
      <c r="B31" s="69" t="s">
        <v>87</v>
      </c>
      <c r="C31" s="69" t="s">
        <v>0</v>
      </c>
      <c r="D31" s="63">
        <v>41946.40809027778</v>
      </c>
      <c r="E31" s="23" t="s">
        <v>148</v>
      </c>
      <c r="F31" s="25" t="s">
        <v>132</v>
      </c>
      <c r="G31" s="25"/>
      <c r="H31" s="24" t="s">
        <v>55</v>
      </c>
      <c r="I31" s="25">
        <f>VLOOKUP(H31,L$4:M$74,2,FALSE)</f>
        <v>14</v>
      </c>
      <c r="J31" s="23">
        <v>2</v>
      </c>
      <c r="L31" s="51" t="s">
        <v>52</v>
      </c>
      <c r="M31" s="51">
        <v>28</v>
      </c>
      <c r="N31" s="52" t="s">
        <v>65</v>
      </c>
      <c r="O31" s="51" t="s">
        <v>24</v>
      </c>
      <c r="P31" s="61">
        <v>0.71875</v>
      </c>
      <c r="Q31" s="61">
        <v>0.7708333333333334</v>
      </c>
      <c r="R31" s="62">
        <f t="shared" si="0"/>
        <v>0.05208333333333337</v>
      </c>
      <c r="S31" s="50" t="e">
        <f>_xlfn.COUNTIFS(H$2:H$185,L31,J$2:J$184,"&lt;99")</f>
        <v>#VALUE!</v>
      </c>
      <c r="T31" s="55" t="e">
        <f t="shared" si="1"/>
        <v>#VALUE!</v>
      </c>
    </row>
    <row r="32" spans="1:20" ht="15">
      <c r="A32" s="69" t="s">
        <v>193</v>
      </c>
      <c r="B32" s="69" t="s">
        <v>87</v>
      </c>
      <c r="C32" s="69" t="s">
        <v>0</v>
      </c>
      <c r="D32" s="63">
        <v>41954.3659375</v>
      </c>
      <c r="E32" s="23" t="s">
        <v>147</v>
      </c>
      <c r="F32" s="25" t="s">
        <v>132</v>
      </c>
      <c r="G32" s="25"/>
      <c r="H32" s="24" t="s">
        <v>55</v>
      </c>
      <c r="I32" s="25">
        <f>VLOOKUP(H32,L$4:M$74,2,FALSE)</f>
        <v>14</v>
      </c>
      <c r="J32" s="23">
        <v>3</v>
      </c>
      <c r="L32" s="40" t="s">
        <v>63</v>
      </c>
      <c r="M32" s="40">
        <v>29</v>
      </c>
      <c r="N32" s="32"/>
      <c r="O32" s="40" t="s">
        <v>24</v>
      </c>
      <c r="P32" s="45">
        <v>0.7708333333333334</v>
      </c>
      <c r="Q32" s="45">
        <v>0.8333333333333334</v>
      </c>
      <c r="R32" s="46">
        <f t="shared" si="0"/>
        <v>0.0625</v>
      </c>
      <c r="S32" s="33" t="e">
        <f>_xlfn.COUNTIFS(H$2:H$185,L32,J$2:J$184,"&lt;99")</f>
        <v>#VALUE!</v>
      </c>
      <c r="T32" s="43" t="e">
        <f t="shared" si="1"/>
        <v>#VALUE!</v>
      </c>
    </row>
    <row r="33" spans="1:20" s="10" customFormat="1" ht="15">
      <c r="A33" s="69" t="s">
        <v>203</v>
      </c>
      <c r="B33" s="69" t="s">
        <v>172</v>
      </c>
      <c r="C33" s="69" t="s">
        <v>2</v>
      </c>
      <c r="D33" s="63">
        <v>41955.02207175926</v>
      </c>
      <c r="E33" s="16" t="s">
        <v>147</v>
      </c>
      <c r="F33" s="25" t="s">
        <v>132</v>
      </c>
      <c r="G33" s="25"/>
      <c r="H33" s="24" t="s">
        <v>23</v>
      </c>
      <c r="I33" s="25">
        <f>VLOOKUP(H33,L$4:M$74,2,FALSE)</f>
        <v>17</v>
      </c>
      <c r="J33" s="23">
        <v>1</v>
      </c>
      <c r="L33" s="36" t="s">
        <v>29</v>
      </c>
      <c r="M33" s="36">
        <v>30</v>
      </c>
      <c r="N33" s="30"/>
      <c r="O33" s="36" t="s">
        <v>25</v>
      </c>
      <c r="P33" s="47">
        <v>0.3333333333333333</v>
      </c>
      <c r="Q33" s="47">
        <v>0.3645833333333333</v>
      </c>
      <c r="R33" s="48">
        <f t="shared" si="0"/>
        <v>0.03125</v>
      </c>
      <c r="S33" s="35" t="e">
        <f>_xlfn.COUNTIFS(H$2:H$185,L33,J$2:J$184,"&lt;99")</f>
        <v>#VALUE!</v>
      </c>
      <c r="T33" s="39" t="e">
        <f t="shared" si="1"/>
        <v>#VALUE!</v>
      </c>
    </row>
    <row r="34" spans="1:20" ht="15">
      <c r="A34" s="69" t="s">
        <v>184</v>
      </c>
      <c r="B34" s="69" t="s">
        <v>185</v>
      </c>
      <c r="C34" s="69" t="s">
        <v>80</v>
      </c>
      <c r="D34" s="63">
        <v>41953.41420138889</v>
      </c>
      <c r="E34" s="16" t="s">
        <v>147</v>
      </c>
      <c r="F34" s="25" t="s">
        <v>132</v>
      </c>
      <c r="G34" s="25"/>
      <c r="H34" s="24" t="s">
        <v>23</v>
      </c>
      <c r="I34" s="25">
        <f>VLOOKUP(H34,L$4:M$74,2,FALSE)</f>
        <v>17</v>
      </c>
      <c r="J34" s="23">
        <v>2</v>
      </c>
      <c r="L34" s="51" t="s">
        <v>30</v>
      </c>
      <c r="M34" s="51">
        <v>31</v>
      </c>
      <c r="N34" s="52" t="s">
        <v>3</v>
      </c>
      <c r="O34" s="51" t="s">
        <v>25</v>
      </c>
      <c r="P34" s="61">
        <v>0.375</v>
      </c>
      <c r="Q34" s="61">
        <v>0.4270833333333333</v>
      </c>
      <c r="R34" s="62">
        <f t="shared" si="0"/>
        <v>0.052083333333333315</v>
      </c>
      <c r="S34" s="50" t="e">
        <f>_xlfn.COUNTIFS(H$2:H$185,L34,J$2:J$184,"&lt;99")</f>
        <v>#VALUE!</v>
      </c>
      <c r="T34" s="55" t="e">
        <f t="shared" si="1"/>
        <v>#VALUE!</v>
      </c>
    </row>
    <row r="35" spans="1:20" ht="15">
      <c r="A35" s="69" t="s">
        <v>196</v>
      </c>
      <c r="B35" s="69" t="s">
        <v>201</v>
      </c>
      <c r="C35" s="69" t="s">
        <v>202</v>
      </c>
      <c r="D35" s="63">
        <v>41954.976319444446</v>
      </c>
      <c r="E35" s="23" t="s">
        <v>148</v>
      </c>
      <c r="F35" s="25" t="s">
        <v>124</v>
      </c>
      <c r="G35" s="25" t="s">
        <v>125</v>
      </c>
      <c r="H35" s="24" t="s">
        <v>23</v>
      </c>
      <c r="I35" s="25">
        <f>VLOOKUP(H35,L$4:M$74,2,FALSE)</f>
        <v>17</v>
      </c>
      <c r="J35" s="23">
        <v>3</v>
      </c>
      <c r="L35" s="51" t="s">
        <v>31</v>
      </c>
      <c r="M35" s="51">
        <v>32</v>
      </c>
      <c r="N35" s="52" t="s">
        <v>3</v>
      </c>
      <c r="O35" s="51" t="s">
        <v>25</v>
      </c>
      <c r="P35" s="61">
        <v>0.4479166666666667</v>
      </c>
      <c r="Q35" s="61">
        <v>0.5</v>
      </c>
      <c r="R35" s="62">
        <f t="shared" si="0"/>
        <v>0.052083333333333315</v>
      </c>
      <c r="S35" s="50" t="e">
        <f>_xlfn.COUNTIFS(H$2:H$185,L35,J$2:J$184,"&lt;99")</f>
        <v>#VALUE!</v>
      </c>
      <c r="T35" s="55" t="e">
        <f t="shared" si="1"/>
        <v>#VALUE!</v>
      </c>
    </row>
    <row r="36" spans="1:20" ht="15">
      <c r="A36" s="69" t="s">
        <v>173</v>
      </c>
      <c r="B36" s="69" t="s">
        <v>174</v>
      </c>
      <c r="C36" s="69" t="s">
        <v>2</v>
      </c>
      <c r="D36" s="63">
        <v>41953.50913194445</v>
      </c>
      <c r="E36" s="65" t="s">
        <v>148</v>
      </c>
      <c r="F36" s="25" t="s">
        <v>67</v>
      </c>
      <c r="G36" s="25" t="s">
        <v>131</v>
      </c>
      <c r="H36" s="24" t="s">
        <v>23</v>
      </c>
      <c r="I36" s="25">
        <f>VLOOKUP(H36,L$4:M$74,2,FALSE)</f>
        <v>17</v>
      </c>
      <c r="J36" s="23">
        <v>4</v>
      </c>
      <c r="L36" s="33" t="s">
        <v>64</v>
      </c>
      <c r="M36" s="40">
        <v>33</v>
      </c>
      <c r="N36" s="31"/>
      <c r="O36" s="33" t="s">
        <v>25</v>
      </c>
      <c r="P36" s="41">
        <v>0.53125</v>
      </c>
      <c r="Q36" s="41">
        <v>0.5833333333333334</v>
      </c>
      <c r="R36" s="42">
        <f t="shared" si="0"/>
        <v>0.05208333333333337</v>
      </c>
      <c r="S36" s="33" t="e">
        <f>_xlfn.COUNTIFS(H$2:H$185,L36,J$2:J$184,"&lt;99")</f>
        <v>#VALUE!</v>
      </c>
      <c r="T36" s="43" t="e">
        <f t="shared" si="1"/>
        <v>#VALUE!</v>
      </c>
    </row>
    <row r="37" spans="1:20" ht="15">
      <c r="A37" s="69" t="s">
        <v>204</v>
      </c>
      <c r="B37" s="69" t="s">
        <v>174</v>
      </c>
      <c r="C37" s="69" t="s">
        <v>2</v>
      </c>
      <c r="D37" s="63">
        <v>41955.119259259256</v>
      </c>
      <c r="E37" s="65" t="s">
        <v>147</v>
      </c>
      <c r="F37" s="25" t="s">
        <v>67</v>
      </c>
      <c r="G37" s="25" t="s">
        <v>131</v>
      </c>
      <c r="H37" s="24" t="s">
        <v>23</v>
      </c>
      <c r="I37" s="25">
        <f>VLOOKUP(H37,L$4:M$74,2,FALSE)</f>
        <v>17</v>
      </c>
      <c r="J37" s="23">
        <v>5</v>
      </c>
      <c r="L37" s="51" t="s">
        <v>60</v>
      </c>
      <c r="M37" s="51">
        <v>34</v>
      </c>
      <c r="N37" s="52" t="s">
        <v>3</v>
      </c>
      <c r="O37" s="51" t="s">
        <v>25</v>
      </c>
      <c r="P37" s="61">
        <v>0.5833333333333334</v>
      </c>
      <c r="Q37" s="61">
        <v>0.6354166666666666</v>
      </c>
      <c r="R37" s="62">
        <f t="shared" si="0"/>
        <v>0.05208333333333326</v>
      </c>
      <c r="S37" s="50" t="e">
        <f>_xlfn.COUNTIFS(H$2:H$185,L37,J$2:J$184,"&lt;99")</f>
        <v>#VALUE!</v>
      </c>
      <c r="T37" s="55" t="e">
        <f t="shared" si="1"/>
        <v>#VALUE!</v>
      </c>
    </row>
    <row r="38" spans="1:20" ht="15">
      <c r="A38" s="69" t="s">
        <v>195</v>
      </c>
      <c r="B38" s="69" t="s">
        <v>186</v>
      </c>
      <c r="C38" s="69" t="s">
        <v>88</v>
      </c>
      <c r="D38" s="63">
        <v>41954.32884259259</v>
      </c>
      <c r="E38" s="23" t="s">
        <v>147</v>
      </c>
      <c r="F38" s="25" t="s">
        <v>125</v>
      </c>
      <c r="G38" s="25" t="s">
        <v>123</v>
      </c>
      <c r="H38" s="24" t="s">
        <v>23</v>
      </c>
      <c r="I38" s="25">
        <f>VLOOKUP(H38,L$4:M$74,2,FALSE)</f>
        <v>17</v>
      </c>
      <c r="J38" s="23">
        <v>6</v>
      </c>
      <c r="L38" s="33" t="s">
        <v>61</v>
      </c>
      <c r="M38" s="40">
        <v>35</v>
      </c>
      <c r="N38" s="33"/>
      <c r="O38" s="40" t="s">
        <v>25</v>
      </c>
      <c r="P38" s="45">
        <v>0.65625</v>
      </c>
      <c r="Q38" s="45">
        <v>0.7083333333333334</v>
      </c>
      <c r="R38" s="45">
        <f t="shared" si="0"/>
        <v>0.05208333333333337</v>
      </c>
      <c r="S38" s="33" t="e">
        <f>_xlfn.COUNTIFS(H$2:H$185,L38,J$2:J$184,"&lt;99")</f>
        <v>#VALUE!</v>
      </c>
      <c r="T38" s="45" t="e">
        <f t="shared" si="1"/>
        <v>#VALUE!</v>
      </c>
    </row>
    <row r="39" spans="1:20" ht="15">
      <c r="A39" s="69" t="s">
        <v>117</v>
      </c>
      <c r="B39" s="69" t="s">
        <v>77</v>
      </c>
      <c r="C39" s="69" t="s">
        <v>1</v>
      </c>
      <c r="D39" s="63">
        <v>41950.140543981484</v>
      </c>
      <c r="E39" s="16" t="s">
        <v>147</v>
      </c>
      <c r="F39" s="25" t="s">
        <v>120</v>
      </c>
      <c r="G39" s="25" t="s">
        <v>123</v>
      </c>
      <c r="H39" s="24" t="s">
        <v>23</v>
      </c>
      <c r="I39" s="25">
        <f>VLOOKUP(H39,L$4:M$74,2,FALSE)</f>
        <v>17</v>
      </c>
      <c r="J39" s="23">
        <v>7</v>
      </c>
      <c r="L39" s="34" t="s">
        <v>62</v>
      </c>
      <c r="M39" s="44">
        <v>36</v>
      </c>
      <c r="N39" s="34"/>
      <c r="O39" s="44" t="s">
        <v>25</v>
      </c>
      <c r="P39" s="49">
        <v>0.7083333333333334</v>
      </c>
      <c r="Q39" s="49">
        <v>0.7708333333333334</v>
      </c>
      <c r="R39" s="49">
        <f t="shared" si="0"/>
        <v>0.0625</v>
      </c>
      <c r="S39" s="34" t="e">
        <f>_xlfn.COUNTIFS(H$2:H$185,L39,J$2:J$184,"&lt;99")</f>
        <v>#VALUE!</v>
      </c>
      <c r="T39" s="49" t="e">
        <f t="shared" si="1"/>
        <v>#VALUE!</v>
      </c>
    </row>
    <row r="40" spans="1:20" ht="15">
      <c r="A40" s="69" t="s">
        <v>96</v>
      </c>
      <c r="B40" s="69" t="s">
        <v>179</v>
      </c>
      <c r="C40" s="69" t="s">
        <v>68</v>
      </c>
      <c r="D40" s="63">
        <v>41944.38527777778</v>
      </c>
      <c r="E40" s="23" t="s">
        <v>148</v>
      </c>
      <c r="F40" s="25" t="s">
        <v>120</v>
      </c>
      <c r="G40" s="25" t="s">
        <v>129</v>
      </c>
      <c r="H40" s="24" t="s">
        <v>56</v>
      </c>
      <c r="I40" s="25">
        <f>VLOOKUP(H40,L$4:M$74,2,FALSE)</f>
        <v>19</v>
      </c>
      <c r="J40" s="23">
        <v>1</v>
      </c>
      <c r="L40" s="17"/>
      <c r="M40" s="6"/>
      <c r="N40" s="6"/>
      <c r="O40" s="6"/>
      <c r="P40" s="6"/>
      <c r="Q40" s="6"/>
      <c r="R40" s="6"/>
      <c r="S40" s="6"/>
      <c r="T40" s="6"/>
    </row>
    <row r="41" spans="1:20" ht="15">
      <c r="A41" s="69" t="s">
        <v>97</v>
      </c>
      <c r="B41" s="69" t="s">
        <v>178</v>
      </c>
      <c r="C41" s="69" t="s">
        <v>68</v>
      </c>
      <c r="D41" s="63">
        <v>41944.68420138889</v>
      </c>
      <c r="E41" s="16" t="s">
        <v>148</v>
      </c>
      <c r="F41" s="25" t="s">
        <v>120</v>
      </c>
      <c r="G41" s="25" t="s">
        <v>128</v>
      </c>
      <c r="H41" s="24" t="s">
        <v>56</v>
      </c>
      <c r="I41" s="25">
        <f>VLOOKUP(H41,L$4:M$74,2,FALSE)</f>
        <v>19</v>
      </c>
      <c r="J41" s="23">
        <v>2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ht="15">
      <c r="A42" s="69" t="s">
        <v>90</v>
      </c>
      <c r="B42" s="69" t="s">
        <v>188</v>
      </c>
      <c r="C42" s="69" t="s">
        <v>68</v>
      </c>
      <c r="D42" s="63">
        <v>41944.148414351854</v>
      </c>
      <c r="E42" s="16" t="s">
        <v>148</v>
      </c>
      <c r="F42" s="25" t="s">
        <v>120</v>
      </c>
      <c r="G42" s="25" t="s">
        <v>119</v>
      </c>
      <c r="H42" s="24" t="s">
        <v>56</v>
      </c>
      <c r="I42" s="25">
        <f>VLOOKUP(H42,L$4:M$74,2,FALSE)</f>
        <v>19</v>
      </c>
      <c r="J42" s="23">
        <v>3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ht="15">
      <c r="A43" s="69" t="s">
        <v>99</v>
      </c>
      <c r="B43" s="69" t="s">
        <v>176</v>
      </c>
      <c r="C43" s="69" t="s">
        <v>0</v>
      </c>
      <c r="D43" s="63">
        <v>41944.23074074074</v>
      </c>
      <c r="E43" s="16" t="s">
        <v>148</v>
      </c>
      <c r="F43" s="25" t="s">
        <v>130</v>
      </c>
      <c r="G43" s="25"/>
      <c r="H43" s="24" t="s">
        <v>56</v>
      </c>
      <c r="I43" s="25">
        <f>VLOOKUP(H43,L$4:M$74,2,FALSE)</f>
        <v>19</v>
      </c>
      <c r="J43" s="23">
        <v>4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">
      <c r="A44" s="26" t="s">
        <v>205</v>
      </c>
      <c r="B44" s="26" t="s">
        <v>176</v>
      </c>
      <c r="C44" s="26" t="s">
        <v>0</v>
      </c>
      <c r="D44" s="63"/>
      <c r="E44" s="16" t="s">
        <v>147</v>
      </c>
      <c r="F44" s="25" t="s">
        <v>130</v>
      </c>
      <c r="G44" s="25"/>
      <c r="H44" s="24" t="s">
        <v>56</v>
      </c>
      <c r="I44" s="25">
        <f>VLOOKUP(H44,L$4:M$74,2,FALSE)</f>
        <v>19</v>
      </c>
      <c r="J44" s="23">
        <v>5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">
      <c r="A45" s="69" t="s">
        <v>108</v>
      </c>
      <c r="B45" s="69" t="s">
        <v>165</v>
      </c>
      <c r="C45" s="69" t="s">
        <v>59</v>
      </c>
      <c r="D45" s="63">
        <v>41946.10309027778</v>
      </c>
      <c r="E45" s="16" t="s">
        <v>148</v>
      </c>
      <c r="F45" s="25" t="s">
        <v>130</v>
      </c>
      <c r="G45" s="25"/>
      <c r="H45" s="24" t="s">
        <v>56</v>
      </c>
      <c r="I45" s="25">
        <f>VLOOKUP(H45,L$4:M$74,2,FALSE)</f>
        <v>19</v>
      </c>
      <c r="J45" s="23">
        <v>6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">
      <c r="A46" s="69" t="s">
        <v>206</v>
      </c>
      <c r="B46" s="69" t="s">
        <v>220</v>
      </c>
      <c r="C46" s="69" t="s">
        <v>68</v>
      </c>
      <c r="D46" s="63">
        <v>41955.903958333336</v>
      </c>
      <c r="E46" s="23" t="s">
        <v>148</v>
      </c>
      <c r="F46" s="25" t="s">
        <v>120</v>
      </c>
      <c r="G46" s="25" t="s">
        <v>135</v>
      </c>
      <c r="H46" s="24" t="s">
        <v>28</v>
      </c>
      <c r="I46" s="25">
        <f>VLOOKUP(H46,L$4:M$74,2,FALSE)</f>
        <v>24</v>
      </c>
      <c r="J46" s="23">
        <v>1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10" s="10" customFormat="1" ht="15">
      <c r="A47" s="69" t="s">
        <v>207</v>
      </c>
      <c r="B47" s="69" t="s">
        <v>220</v>
      </c>
      <c r="C47" s="69" t="s">
        <v>68</v>
      </c>
      <c r="D47" s="63">
        <v>41956.11987268519</v>
      </c>
      <c r="E47" s="16" t="s">
        <v>147</v>
      </c>
      <c r="F47" s="25" t="s">
        <v>120</v>
      </c>
      <c r="G47" s="25" t="s">
        <v>135</v>
      </c>
      <c r="H47" s="24" t="s">
        <v>28</v>
      </c>
      <c r="I47" s="25">
        <f>VLOOKUP(H47,L$4:M$74,2,FALSE)</f>
        <v>24</v>
      </c>
      <c r="J47" s="23">
        <v>2</v>
      </c>
    </row>
    <row r="48" spans="1:10" s="69" customFormat="1" ht="15">
      <c r="A48" s="69" t="s">
        <v>103</v>
      </c>
      <c r="B48" s="69" t="s">
        <v>170</v>
      </c>
      <c r="C48" s="69" t="s">
        <v>79</v>
      </c>
      <c r="D48" s="63">
        <v>41948.311527777776</v>
      </c>
      <c r="E48" s="16"/>
      <c r="F48" s="25" t="s">
        <v>122</v>
      </c>
      <c r="G48" s="25" t="s">
        <v>133</v>
      </c>
      <c r="H48" s="24" t="s">
        <v>50</v>
      </c>
      <c r="I48" s="25">
        <f>VLOOKUP(H48,L$4:M$74,2,FALSE)</f>
        <v>26</v>
      </c>
      <c r="J48" s="23">
        <v>1</v>
      </c>
    </row>
    <row r="49" spans="1:20" ht="15">
      <c r="A49" s="69" t="s">
        <v>157</v>
      </c>
      <c r="B49" s="69" t="s">
        <v>158</v>
      </c>
      <c r="C49" s="69" t="s">
        <v>81</v>
      </c>
      <c r="D49" s="63">
        <v>41954.01306712963</v>
      </c>
      <c r="E49" s="23"/>
      <c r="F49" s="25" t="s">
        <v>120</v>
      </c>
      <c r="G49" s="25" t="s">
        <v>133</v>
      </c>
      <c r="H49" s="24" t="s">
        <v>50</v>
      </c>
      <c r="I49" s="25">
        <f>VLOOKUP(H49,L$4:M$74,2,FALSE)</f>
        <v>26</v>
      </c>
      <c r="J49" s="23">
        <v>2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s="10" customFormat="1" ht="15">
      <c r="A50" s="69" t="s">
        <v>194</v>
      </c>
      <c r="B50" s="69" t="s">
        <v>163</v>
      </c>
      <c r="C50" s="69" t="s">
        <v>1</v>
      </c>
      <c r="D50" s="63">
        <v>41954.34071759259</v>
      </c>
      <c r="E50" s="23"/>
      <c r="F50" s="25" t="s">
        <v>122</v>
      </c>
      <c r="G50" s="25" t="s">
        <v>127</v>
      </c>
      <c r="H50" s="24" t="s">
        <v>50</v>
      </c>
      <c r="I50" s="25">
        <f>VLOOKUP(H50,L$4:M$74,2,FALSE)</f>
        <v>26</v>
      </c>
      <c r="J50" s="23">
        <v>3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s="69" customFormat="1" ht="15">
      <c r="A51" s="69" t="s">
        <v>146</v>
      </c>
      <c r="B51" s="69" t="s">
        <v>183</v>
      </c>
      <c r="C51" s="69" t="s">
        <v>0</v>
      </c>
      <c r="D51" s="63">
        <v>41952.289456018516</v>
      </c>
      <c r="E51" s="65"/>
      <c r="F51" s="68" t="s">
        <v>120</v>
      </c>
      <c r="G51" s="25" t="s">
        <v>126</v>
      </c>
      <c r="H51" s="24" t="s">
        <v>50</v>
      </c>
      <c r="I51" s="25">
        <f>VLOOKUP(H51,L$4:M$74,2,FALSE)</f>
        <v>26</v>
      </c>
      <c r="J51" s="23">
        <v>4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ht="15">
      <c r="A52" s="69" t="s">
        <v>152</v>
      </c>
      <c r="B52" s="69" t="s">
        <v>153</v>
      </c>
      <c r="C52" s="69" t="s">
        <v>154</v>
      </c>
      <c r="D52" s="63">
        <v>41953.025821759256</v>
      </c>
      <c r="E52" s="16"/>
      <c r="F52" s="25" t="s">
        <v>137</v>
      </c>
      <c r="G52" s="25" t="s">
        <v>123</v>
      </c>
      <c r="H52" s="24" t="s">
        <v>50</v>
      </c>
      <c r="I52" s="25">
        <f>VLOOKUP(H52,L$4:M$74,2,FALSE)</f>
        <v>26</v>
      </c>
      <c r="J52" s="23">
        <v>5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ht="15">
      <c r="A53" s="69" t="s">
        <v>224</v>
      </c>
      <c r="B53" s="69" t="s">
        <v>161</v>
      </c>
      <c r="C53" s="69" t="s">
        <v>4</v>
      </c>
      <c r="D53" s="63">
        <v>41956.10472222222</v>
      </c>
      <c r="E53" s="16"/>
      <c r="F53" s="25" t="s">
        <v>67</v>
      </c>
      <c r="G53" s="25" t="s">
        <v>131</v>
      </c>
      <c r="H53" s="24" t="s">
        <v>51</v>
      </c>
      <c r="I53" s="25">
        <f>VLOOKUP(H53,L$4:M$74,2,FALSE)</f>
        <v>27</v>
      </c>
      <c r="J53" s="23">
        <v>1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s="69" customFormat="1" ht="15">
      <c r="A54" s="69" t="s">
        <v>219</v>
      </c>
      <c r="B54" s="69" t="s">
        <v>156</v>
      </c>
      <c r="C54" s="69" t="s">
        <v>80</v>
      </c>
      <c r="D54" s="63">
        <v>41955.3175</v>
      </c>
      <c r="E54" s="16"/>
      <c r="F54" s="25" t="s">
        <v>122</v>
      </c>
      <c r="G54" s="25" t="s">
        <v>140</v>
      </c>
      <c r="H54" s="24" t="s">
        <v>51</v>
      </c>
      <c r="I54" s="25">
        <f>VLOOKUP(H54,L$4:M$74,2,FALSE)</f>
        <v>27</v>
      </c>
      <c r="J54" s="23">
        <v>2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s="10" customFormat="1" ht="15">
      <c r="A55" s="69" t="s">
        <v>216</v>
      </c>
      <c r="B55" s="69" t="s">
        <v>217</v>
      </c>
      <c r="C55" s="69" t="s">
        <v>218</v>
      </c>
      <c r="D55" s="63">
        <v>41955.314675925925</v>
      </c>
      <c r="E55" s="16"/>
      <c r="F55" s="25" t="s">
        <v>67</v>
      </c>
      <c r="G55" s="25" t="s">
        <v>225</v>
      </c>
      <c r="H55" s="24" t="s">
        <v>51</v>
      </c>
      <c r="I55" s="25">
        <f>VLOOKUP(H55,L$4:M$74,2,FALSE)</f>
        <v>27</v>
      </c>
      <c r="J55" s="23">
        <v>3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ht="15">
      <c r="A56" s="69" t="s">
        <v>209</v>
      </c>
      <c r="B56" s="69" t="s">
        <v>160</v>
      </c>
      <c r="C56" s="69" t="s">
        <v>82</v>
      </c>
      <c r="D56" s="63">
        <v>41955.07671296296</v>
      </c>
      <c r="E56" s="16"/>
      <c r="F56" s="25" t="s">
        <v>122</v>
      </c>
      <c r="G56" s="25" t="s">
        <v>123</v>
      </c>
      <c r="H56" s="24" t="s">
        <v>51</v>
      </c>
      <c r="I56" s="25">
        <f>VLOOKUP(H56,L$4:M$74,2,FALSE)</f>
        <v>27</v>
      </c>
      <c r="J56" s="23">
        <v>4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s="10" customFormat="1" ht="15">
      <c r="A57" s="69" t="s">
        <v>208</v>
      </c>
      <c r="B57" s="69" t="s">
        <v>76</v>
      </c>
      <c r="C57" s="69" t="s">
        <v>1</v>
      </c>
      <c r="D57" s="23"/>
      <c r="E57" s="16"/>
      <c r="F57" s="25" t="s">
        <v>120</v>
      </c>
      <c r="G57" s="25" t="s">
        <v>141</v>
      </c>
      <c r="H57" s="24" t="s">
        <v>51</v>
      </c>
      <c r="I57" s="25">
        <f>VLOOKUP(H57,L$4:M$74,2,FALSE)</f>
        <v>27</v>
      </c>
      <c r="J57" s="23">
        <v>5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ht="15">
      <c r="A58" s="69" t="s">
        <v>214</v>
      </c>
      <c r="B58" s="69" t="s">
        <v>215</v>
      </c>
      <c r="C58" s="69" t="s">
        <v>2</v>
      </c>
      <c r="D58" s="63">
        <v>41955.2265162037</v>
      </c>
      <c r="E58" s="16"/>
      <c r="F58" s="25" t="s">
        <v>67</v>
      </c>
      <c r="G58" s="25" t="s">
        <v>131</v>
      </c>
      <c r="H58" s="24" t="s">
        <v>51</v>
      </c>
      <c r="I58" s="25">
        <f>VLOOKUP(H58,L$4:M$74,2,FALSE)</f>
        <v>27</v>
      </c>
      <c r="J58" s="23">
        <v>6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s="10" customFormat="1" ht="15">
      <c r="A59" s="69" t="s">
        <v>223</v>
      </c>
      <c r="B59" s="69" t="s">
        <v>165</v>
      </c>
      <c r="C59" s="69" t="s">
        <v>59</v>
      </c>
      <c r="D59" s="63">
        <v>41956.06267361111</v>
      </c>
      <c r="E59" s="16"/>
      <c r="F59" s="25" t="s">
        <v>130</v>
      </c>
      <c r="G59" s="25"/>
      <c r="H59" s="24" t="s">
        <v>52</v>
      </c>
      <c r="I59" s="25">
        <f>VLOOKUP(H59,L$4:M$74,2,FALSE)</f>
        <v>28</v>
      </c>
      <c r="J59" s="23">
        <v>1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s="10" customFormat="1" ht="15">
      <c r="A60" s="69" t="s">
        <v>227</v>
      </c>
      <c r="B60" s="69" t="s">
        <v>228</v>
      </c>
      <c r="C60" s="69" t="s">
        <v>229</v>
      </c>
      <c r="D60" s="63"/>
      <c r="E60" s="65"/>
      <c r="F60" s="25" t="s">
        <v>120</v>
      </c>
      <c r="G60" s="25" t="s">
        <v>135</v>
      </c>
      <c r="H60" s="24" t="s">
        <v>52</v>
      </c>
      <c r="I60" s="25">
        <f>VLOOKUP(H60,L$4:M$74,2,FALSE)</f>
        <v>28</v>
      </c>
      <c r="J60" s="24">
        <v>2</v>
      </c>
      <c r="L60"/>
      <c r="M60"/>
      <c r="N60"/>
      <c r="O60"/>
      <c r="P60"/>
      <c r="Q60"/>
      <c r="R60"/>
      <c r="S60"/>
      <c r="T60"/>
    </row>
    <row r="61" spans="1:20" ht="15">
      <c r="A61" s="69" t="s">
        <v>212</v>
      </c>
      <c r="B61" s="69" t="s">
        <v>213</v>
      </c>
      <c r="C61" s="69" t="s">
        <v>2</v>
      </c>
      <c r="D61" s="63">
        <v>41955.22491898148</v>
      </c>
      <c r="E61" s="16"/>
      <c r="F61" s="25" t="s">
        <v>226</v>
      </c>
      <c r="G61" s="25"/>
      <c r="H61" s="24" t="s">
        <v>52</v>
      </c>
      <c r="I61" s="25">
        <f>VLOOKUP(H61,L$4:M$74,2,FALSE)</f>
        <v>28</v>
      </c>
      <c r="J61" s="23">
        <v>3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">
      <c r="A62" s="69" t="s">
        <v>210</v>
      </c>
      <c r="B62" s="69" t="s">
        <v>211</v>
      </c>
      <c r="C62" s="69" t="s">
        <v>0</v>
      </c>
      <c r="D62" s="63">
        <v>41955.102638888886</v>
      </c>
      <c r="E62" s="16"/>
      <c r="F62" s="25" t="s">
        <v>120</v>
      </c>
      <c r="G62" s="25" t="s">
        <v>135</v>
      </c>
      <c r="H62" s="24" t="s">
        <v>52</v>
      </c>
      <c r="I62" s="25">
        <f>VLOOKUP(H62,L$4:M$74,2,FALSE)</f>
        <v>28</v>
      </c>
      <c r="J62" s="23">
        <v>4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s="69" customFormat="1" ht="15">
      <c r="A63" s="69" t="s">
        <v>221</v>
      </c>
      <c r="B63" s="69" t="s">
        <v>222</v>
      </c>
      <c r="C63" s="69" t="s">
        <v>68</v>
      </c>
      <c r="D63" s="63">
        <v>41956.05533564815</v>
      </c>
      <c r="E63" s="23"/>
      <c r="F63" s="25" t="s">
        <v>120</v>
      </c>
      <c r="G63" s="25" t="s">
        <v>129</v>
      </c>
      <c r="H63" s="24" t="s">
        <v>52</v>
      </c>
      <c r="I63" s="25">
        <f>VLOOKUP(H63,L$4:M$74,2,FALSE)</f>
        <v>28</v>
      </c>
      <c r="J63" s="23">
        <v>5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s="69" customFormat="1" ht="15">
      <c r="A64" s="69" t="s">
        <v>197</v>
      </c>
      <c r="B64" s="69" t="s">
        <v>198</v>
      </c>
      <c r="C64" s="69" t="s">
        <v>199</v>
      </c>
      <c r="D64" s="63">
        <v>41954.9858912037</v>
      </c>
      <c r="E64" s="16"/>
      <c r="F64" s="25" t="s">
        <v>124</v>
      </c>
      <c r="G64" s="25" t="s">
        <v>123</v>
      </c>
      <c r="H64" s="24" t="s">
        <v>52</v>
      </c>
      <c r="I64" s="25">
        <f>VLOOKUP(H64,L$4:M$74,2,FALSE)</f>
        <v>28</v>
      </c>
      <c r="J64" s="23">
        <v>6</v>
      </c>
      <c r="L64" s="6"/>
      <c r="M64" s="6"/>
      <c r="N64" s="6"/>
      <c r="O64" s="6"/>
      <c r="P64" s="6"/>
      <c r="Q64" s="6"/>
      <c r="R64" s="6"/>
      <c r="S64" s="6"/>
      <c r="T64" s="6"/>
    </row>
    <row r="65" spans="2:10" ht="15">
      <c r="B65" s="6"/>
      <c r="C65" s="6"/>
      <c r="D65" s="6"/>
      <c r="E65" s="6"/>
      <c r="F65" s="6"/>
      <c r="G65" s="6"/>
      <c r="H65" s="6"/>
      <c r="I65" s="6"/>
      <c r="J65" s="6"/>
    </row>
    <row r="66" spans="2:10" ht="15">
      <c r="B66" s="6"/>
      <c r="C66" s="6"/>
      <c r="D66" s="6"/>
      <c r="E66" s="6"/>
      <c r="F66" s="6"/>
      <c r="G66" s="6"/>
      <c r="H66" s="6"/>
      <c r="I66" s="6"/>
      <c r="J66" s="6"/>
    </row>
    <row r="67" spans="2:10" s="10" customFormat="1" ht="15">
      <c r="B67"/>
      <c r="C67"/>
      <c r="D67"/>
      <c r="E67"/>
      <c r="F67"/>
      <c r="G67"/>
      <c r="H67"/>
      <c r="I67"/>
      <c r="J67"/>
    </row>
    <row r="68" s="69" customFormat="1" ht="15"/>
    <row r="69" s="69" customFormat="1" ht="15"/>
    <row r="70" s="69" customFormat="1" ht="15"/>
    <row r="71" s="69" customFormat="1" ht="15"/>
    <row r="72" spans="1:20" s="10" customFormat="1" ht="15">
      <c r="A72" s="22"/>
      <c r="B72" s="69"/>
      <c r="C72"/>
      <c r="D72" s="63"/>
      <c r="E72" s="16"/>
      <c r="F72" s="25"/>
      <c r="G72" s="25"/>
      <c r="H72" s="24"/>
      <c r="I72" s="25"/>
      <c r="J72" s="24"/>
      <c r="L72"/>
      <c r="M72"/>
      <c r="N72"/>
      <c r="O72"/>
      <c r="P72"/>
      <c r="Q72"/>
      <c r="R72"/>
      <c r="S72"/>
      <c r="T72"/>
    </row>
    <row r="73" spans="1:10" s="69" customFormat="1" ht="15">
      <c r="A73" s="22"/>
      <c r="B73" s="22"/>
      <c r="C73" s="22"/>
      <c r="D73" s="63"/>
      <c r="E73" s="16"/>
      <c r="F73" s="25"/>
      <c r="G73" s="25"/>
      <c r="H73" s="24"/>
      <c r="I73" s="25"/>
      <c r="J73" s="24"/>
    </row>
    <row r="74" spans="1:10" ht="15">
      <c r="A74" s="22"/>
      <c r="B74" s="22"/>
      <c r="C74" s="22"/>
      <c r="D74" s="63"/>
      <c r="E74" s="16"/>
      <c r="F74" s="25"/>
      <c r="G74" s="25"/>
      <c r="H74" s="24"/>
      <c r="I74" s="25"/>
      <c r="J74" s="24"/>
    </row>
    <row r="75" spans="1:20" ht="15">
      <c r="A75" s="22"/>
      <c r="B75" s="22"/>
      <c r="C75" s="22"/>
      <c r="D75" s="63"/>
      <c r="E75" s="16"/>
      <c r="F75" s="25"/>
      <c r="G75" s="25"/>
      <c r="H75" s="24"/>
      <c r="I75" s="25"/>
      <c r="J75" s="24"/>
      <c r="L75" s="10"/>
      <c r="M75" s="10"/>
      <c r="N75" s="10"/>
      <c r="O75" s="10"/>
      <c r="P75" s="10"/>
      <c r="Q75" s="10"/>
      <c r="R75" s="10"/>
      <c r="S75" s="10"/>
      <c r="T75" s="10"/>
    </row>
    <row r="76" spans="1:10" ht="15">
      <c r="A76" s="22"/>
      <c r="B76" s="22"/>
      <c r="C76" s="22"/>
      <c r="D76" s="63"/>
      <c r="E76" s="16"/>
      <c r="F76" s="25"/>
      <c r="G76" s="25"/>
      <c r="H76" s="24"/>
      <c r="I76" s="25"/>
      <c r="J76" s="24"/>
    </row>
    <row r="77" spans="1:10" s="10" customFormat="1" ht="15">
      <c r="A77" s="22"/>
      <c r="B77" s="22"/>
      <c r="C77" s="22"/>
      <c r="D77" s="63"/>
      <c r="E77" s="16"/>
      <c r="F77" s="25"/>
      <c r="G77" s="25"/>
      <c r="H77" s="24"/>
      <c r="I77" s="25"/>
      <c r="J77" s="24"/>
    </row>
    <row r="78" spans="1:10" ht="15">
      <c r="A78" s="22"/>
      <c r="B78" s="22"/>
      <c r="C78" s="22"/>
      <c r="D78" s="63"/>
      <c r="E78" s="16"/>
      <c r="F78" s="25"/>
      <c r="G78" s="25"/>
      <c r="H78" s="24"/>
      <c r="I78" s="25"/>
      <c r="J78" s="23"/>
    </row>
    <row r="79" spans="1:20" ht="15">
      <c r="A79" s="22"/>
      <c r="B79" s="22"/>
      <c r="C79" s="22"/>
      <c r="E79" s="16"/>
      <c r="F79" s="25"/>
      <c r="G79" s="25"/>
      <c r="H79" s="24"/>
      <c r="I79" s="25"/>
      <c r="J79" s="24"/>
      <c r="L79" s="6"/>
      <c r="M79" s="6"/>
      <c r="N79" s="6"/>
      <c r="O79" s="6"/>
      <c r="P79" s="6"/>
      <c r="Q79" s="6"/>
      <c r="R79" s="6"/>
      <c r="S79" s="6"/>
      <c r="T79" s="6"/>
    </row>
    <row r="80" spans="1:20" s="69" customFormat="1" ht="15">
      <c r="A80" s="22"/>
      <c r="B80" s="22"/>
      <c r="C80" s="22"/>
      <c r="D80" s="63"/>
      <c r="E80" s="16"/>
      <c r="F80" s="23"/>
      <c r="G80" s="23"/>
      <c r="H80" s="24"/>
      <c r="I80" s="25"/>
      <c r="J80" s="24"/>
      <c r="L80" s="6"/>
      <c r="M80" s="6"/>
      <c r="N80" s="6"/>
      <c r="O80" s="6"/>
      <c r="P80" s="6"/>
      <c r="Q80" s="6"/>
      <c r="R80" s="6"/>
      <c r="S80" s="6"/>
      <c r="T80" s="6"/>
    </row>
    <row r="81" spans="1:20" s="69" customFormat="1" ht="15">
      <c r="A81" s="22"/>
      <c r="B81" s="22"/>
      <c r="C81" s="22"/>
      <c r="D81" s="23"/>
      <c r="E81" s="16"/>
      <c r="F81" s="25"/>
      <c r="G81" s="25"/>
      <c r="H81" s="24"/>
      <c r="I81" s="25"/>
      <c r="J81" s="24"/>
      <c r="L81" s="6"/>
      <c r="M81" s="6"/>
      <c r="N81" s="6"/>
      <c r="O81" s="6"/>
      <c r="P81" s="6"/>
      <c r="Q81" s="6"/>
      <c r="R81" s="6"/>
      <c r="S81" s="6"/>
      <c r="T81" s="6"/>
    </row>
    <row r="82" spans="1:20" s="69" customFormat="1" ht="15">
      <c r="A82" s="22"/>
      <c r="B82" s="22"/>
      <c r="C82" s="22"/>
      <c r="D82" s="63"/>
      <c r="E82" s="16"/>
      <c r="F82" s="25"/>
      <c r="G82" s="25"/>
      <c r="H82" s="24"/>
      <c r="I82" s="25"/>
      <c r="J82" s="23"/>
      <c r="L82" s="6"/>
      <c r="M82" s="6"/>
      <c r="N82" s="6"/>
      <c r="O82" s="6"/>
      <c r="P82" s="6"/>
      <c r="Q82" s="6"/>
      <c r="R82" s="6"/>
      <c r="S82" s="6"/>
      <c r="T82" s="6"/>
    </row>
    <row r="83" spans="1:20" s="69" customFormat="1" ht="15">
      <c r="A83" s="22"/>
      <c r="B83" s="22"/>
      <c r="C83" s="22"/>
      <c r="D83" s="63"/>
      <c r="E83" s="23"/>
      <c r="F83" s="25"/>
      <c r="G83" s="25"/>
      <c r="H83" s="24"/>
      <c r="I83" s="25"/>
      <c r="J83" s="23"/>
      <c r="L83" s="6"/>
      <c r="M83" s="6"/>
      <c r="N83" s="6"/>
      <c r="O83" s="6"/>
      <c r="P83" s="6"/>
      <c r="Q83" s="6"/>
      <c r="R83" s="6"/>
      <c r="S83" s="6"/>
      <c r="T83" s="6"/>
    </row>
    <row r="84" spans="1:10" ht="15">
      <c r="A84" s="22"/>
      <c r="B84" s="22"/>
      <c r="C84" s="22"/>
      <c r="D84" s="63"/>
      <c r="E84" s="16"/>
      <c r="F84" s="25"/>
      <c r="G84" s="25"/>
      <c r="H84" s="24"/>
      <c r="I84" s="25"/>
      <c r="J84" s="23"/>
    </row>
    <row r="85" spans="1:10" ht="15">
      <c r="A85" s="22"/>
      <c r="B85" s="22"/>
      <c r="C85" s="22"/>
      <c r="D85" s="63"/>
      <c r="E85" s="16"/>
      <c r="F85" s="25"/>
      <c r="G85" s="25"/>
      <c r="H85" s="24"/>
      <c r="I85" s="25"/>
      <c r="J85" s="24"/>
    </row>
    <row r="86" spans="1:10" ht="15">
      <c r="A86" s="22"/>
      <c r="B86" s="22"/>
      <c r="C86" s="22"/>
      <c r="D86" s="63"/>
      <c r="E86" s="16"/>
      <c r="F86" s="25"/>
      <c r="G86" s="25"/>
      <c r="H86" s="24"/>
      <c r="I86" s="25"/>
      <c r="J86" s="24"/>
    </row>
    <row r="87" spans="1:10" ht="15">
      <c r="A87" s="22"/>
      <c r="B87" s="22"/>
      <c r="C87" s="22"/>
      <c r="D87" s="63"/>
      <c r="E87" s="16"/>
      <c r="F87" s="25"/>
      <c r="G87" s="25"/>
      <c r="H87" s="24"/>
      <c r="I87" s="25"/>
      <c r="J87" s="24"/>
    </row>
    <row r="88" spans="1:20" ht="15">
      <c r="A88" s="22"/>
      <c r="B88" s="22"/>
      <c r="C88" s="22"/>
      <c r="D88" s="63"/>
      <c r="E88" s="16"/>
      <c r="F88" s="25"/>
      <c r="G88" s="25"/>
      <c r="H88" s="24"/>
      <c r="I88" s="25"/>
      <c r="J88" s="23"/>
      <c r="L88" s="10"/>
      <c r="M88" s="10"/>
      <c r="N88" s="10"/>
      <c r="O88" s="10"/>
      <c r="P88" s="10"/>
      <c r="Q88" s="10"/>
      <c r="R88" s="10"/>
      <c r="S88" s="10"/>
      <c r="T88" s="10"/>
    </row>
    <row r="89" spans="1:10" ht="15">
      <c r="A89" s="22"/>
      <c r="B89" s="22"/>
      <c r="C89" s="22"/>
      <c r="D89" s="63"/>
      <c r="E89" s="16"/>
      <c r="F89" s="25"/>
      <c r="G89" s="25"/>
      <c r="H89" s="24"/>
      <c r="I89" s="25"/>
      <c r="J89" s="24"/>
    </row>
    <row r="90" spans="1:20" s="10" customFormat="1" ht="15">
      <c r="A90" s="22"/>
      <c r="B90" s="22"/>
      <c r="C90" s="22"/>
      <c r="D90" s="63"/>
      <c r="E90" s="16"/>
      <c r="F90" s="25"/>
      <c r="G90" s="25"/>
      <c r="H90" s="24"/>
      <c r="I90" s="25"/>
      <c r="J90" s="24"/>
      <c r="L90"/>
      <c r="M90"/>
      <c r="N90"/>
      <c r="O90"/>
      <c r="P90"/>
      <c r="Q90"/>
      <c r="R90"/>
      <c r="S90"/>
      <c r="T90"/>
    </row>
    <row r="91" spans="1:20" ht="15">
      <c r="A91" s="22"/>
      <c r="B91" s="22"/>
      <c r="C91" s="22"/>
      <c r="D91" s="63"/>
      <c r="E91" s="23"/>
      <c r="F91" s="25"/>
      <c r="G91" s="25"/>
      <c r="H91" s="24"/>
      <c r="I91" s="25"/>
      <c r="J91" s="23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">
      <c r="A92" s="22"/>
      <c r="B92" s="22"/>
      <c r="C92" s="22"/>
      <c r="D92" s="63"/>
      <c r="E92" s="16"/>
      <c r="F92" s="25"/>
      <c r="G92" s="25"/>
      <c r="H92" s="24"/>
      <c r="I92" s="25"/>
      <c r="J92" s="24"/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 s="22"/>
      <c r="B93" s="22"/>
      <c r="C93" s="22"/>
      <c r="D93" s="63"/>
      <c r="E93" s="16"/>
      <c r="F93" s="25"/>
      <c r="G93" s="25"/>
      <c r="H93" s="24"/>
      <c r="I93" s="25"/>
      <c r="J93" s="24"/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 s="22"/>
      <c r="B94" s="22"/>
      <c r="C94" s="22"/>
      <c r="D94" s="63"/>
      <c r="E94" s="16"/>
      <c r="F94" s="25"/>
      <c r="G94" s="25"/>
      <c r="H94" s="24"/>
      <c r="I94" s="25"/>
      <c r="J94" s="24"/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 s="22"/>
      <c r="B95" s="22"/>
      <c r="C95" s="22"/>
      <c r="D95" s="63"/>
      <c r="E95" s="16"/>
      <c r="F95" s="25"/>
      <c r="G95" s="25"/>
      <c r="H95" s="23"/>
      <c r="I95" s="25"/>
      <c r="J95" s="24"/>
      <c r="L95" s="10"/>
      <c r="M95" s="10"/>
      <c r="N95" s="10"/>
      <c r="O95" s="10"/>
      <c r="P95" s="10"/>
      <c r="Q95" s="10"/>
      <c r="R95" s="10"/>
      <c r="S95" s="10"/>
      <c r="T95" s="10"/>
    </row>
    <row r="96" spans="1:10" s="10" customFormat="1" ht="15">
      <c r="A96" s="22"/>
      <c r="B96" s="22"/>
      <c r="C96" s="22"/>
      <c r="D96" s="63"/>
      <c r="E96" s="16"/>
      <c r="F96" s="25"/>
      <c r="G96" s="25"/>
      <c r="H96" s="23"/>
      <c r="I96" s="25"/>
      <c r="J96" s="24"/>
    </row>
    <row r="97" spans="1:20" ht="15">
      <c r="A97" s="22"/>
      <c r="B97" s="22"/>
      <c r="C97" s="22"/>
      <c r="D97" s="63"/>
      <c r="E97" s="16"/>
      <c r="F97" s="25"/>
      <c r="G97" s="25"/>
      <c r="H97" s="23"/>
      <c r="I97" s="25"/>
      <c r="J97" s="24"/>
      <c r="L97" s="10"/>
      <c r="M97" s="10"/>
      <c r="N97" s="10"/>
      <c r="O97" s="10"/>
      <c r="P97" s="10"/>
      <c r="Q97" s="10"/>
      <c r="R97" s="10"/>
      <c r="S97" s="10"/>
      <c r="T97" s="10"/>
    </row>
    <row r="98" spans="1:10" s="10" customFormat="1" ht="15">
      <c r="A98" s="22"/>
      <c r="B98" s="22"/>
      <c r="C98" s="22"/>
      <c r="D98" s="63"/>
      <c r="E98" s="16"/>
      <c r="F98" s="25"/>
      <c r="G98" s="25"/>
      <c r="H98" s="23"/>
      <c r="I98" s="25"/>
      <c r="J98" s="23"/>
    </row>
    <row r="99" spans="1:20" ht="15">
      <c r="A99" s="22"/>
      <c r="B99" s="22"/>
      <c r="C99" s="22"/>
      <c r="D99" s="63"/>
      <c r="E99" s="23"/>
      <c r="F99" s="25"/>
      <c r="G99" s="25"/>
      <c r="H99" s="23"/>
      <c r="I99" s="25"/>
      <c r="J99" s="24"/>
      <c r="L99" s="10"/>
      <c r="M99" s="10"/>
      <c r="N99" s="10"/>
      <c r="O99" s="10"/>
      <c r="P99" s="10"/>
      <c r="Q99" s="10"/>
      <c r="R99" s="10"/>
      <c r="S99" s="10"/>
      <c r="T99" s="10"/>
    </row>
    <row r="100" spans="1:10" s="10" customFormat="1" ht="15">
      <c r="A100" s="22"/>
      <c r="B100" s="22"/>
      <c r="C100" s="22"/>
      <c r="D100" s="63"/>
      <c r="E100" s="16"/>
      <c r="F100" s="25"/>
      <c r="G100" s="25"/>
      <c r="H100" s="23"/>
      <c r="I100" s="25"/>
      <c r="J100" s="24"/>
    </row>
    <row r="101" spans="1:20" ht="15">
      <c r="A101" s="22"/>
      <c r="B101" s="22"/>
      <c r="C101" s="22"/>
      <c r="D101" s="63"/>
      <c r="E101" s="16"/>
      <c r="F101" s="25"/>
      <c r="G101" s="25"/>
      <c r="H101" s="23"/>
      <c r="I101" s="25"/>
      <c r="J101" s="24"/>
      <c r="L101" s="6"/>
      <c r="M101" s="6"/>
      <c r="N101" s="6"/>
      <c r="O101" s="6"/>
      <c r="P101" s="6"/>
      <c r="Q101" s="6"/>
      <c r="R101" s="6"/>
      <c r="S101" s="6"/>
      <c r="T101" s="6"/>
    </row>
    <row r="102" spans="1:10" s="10" customFormat="1" ht="15">
      <c r="A102" s="22"/>
      <c r="B102" s="22"/>
      <c r="C102" s="22"/>
      <c r="D102" s="63"/>
      <c r="E102" s="16"/>
      <c r="F102" s="25"/>
      <c r="G102" s="25"/>
      <c r="H102" s="23"/>
      <c r="I102" s="25"/>
      <c r="J102" s="23"/>
    </row>
    <row r="103" spans="1:10" ht="15">
      <c r="A103" s="22"/>
      <c r="B103" s="22"/>
      <c r="C103" s="22"/>
      <c r="D103" s="63"/>
      <c r="E103" s="23"/>
      <c r="F103" s="25"/>
      <c r="G103" s="25"/>
      <c r="H103" s="23"/>
      <c r="I103" s="25"/>
      <c r="J103" s="23"/>
    </row>
    <row r="104" spans="1:20" ht="15">
      <c r="A104" s="22"/>
      <c r="B104" s="22"/>
      <c r="C104" s="22"/>
      <c r="D104" s="63"/>
      <c r="E104" s="23"/>
      <c r="F104" s="25"/>
      <c r="G104" s="25"/>
      <c r="H104" s="23"/>
      <c r="I104" s="25"/>
      <c r="J104" s="24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s="10" customFormat="1" ht="15">
      <c r="A105" s="22"/>
      <c r="B105" s="22"/>
      <c r="C105" s="22"/>
      <c r="D105" s="63"/>
      <c r="E105" s="16"/>
      <c r="F105" s="25"/>
      <c r="G105" s="25"/>
      <c r="H105" s="24"/>
      <c r="I105" s="25"/>
      <c r="J105" s="24"/>
      <c r="L105" s="6"/>
      <c r="M105" s="6"/>
      <c r="N105" s="6"/>
      <c r="O105" s="6"/>
      <c r="P105" s="6"/>
      <c r="Q105" s="6"/>
      <c r="R105" s="6"/>
      <c r="S105" s="6"/>
      <c r="T105" s="6"/>
    </row>
    <row r="106" spans="1:10" ht="15">
      <c r="A106" s="22"/>
      <c r="B106" s="22"/>
      <c r="C106" s="22"/>
      <c r="D106" s="63"/>
      <c r="E106" s="16"/>
      <c r="F106" s="25"/>
      <c r="G106" s="25"/>
      <c r="H106" s="24"/>
      <c r="I106" s="25"/>
      <c r="J106" s="24"/>
    </row>
    <row r="107" spans="1:10" ht="15">
      <c r="A107" s="22"/>
      <c r="B107" s="22"/>
      <c r="C107" s="22"/>
      <c r="E107" s="16"/>
      <c r="F107" s="25"/>
      <c r="G107" s="25"/>
      <c r="H107" s="24"/>
      <c r="I107" s="25"/>
      <c r="J107" s="24"/>
    </row>
    <row r="108" spans="1:20" ht="15">
      <c r="A108" s="22"/>
      <c r="B108" s="22"/>
      <c r="C108" s="22"/>
      <c r="D108" s="63"/>
      <c r="E108" s="16"/>
      <c r="F108" s="25"/>
      <c r="G108" s="25"/>
      <c r="H108" s="24"/>
      <c r="I108" s="25"/>
      <c r="J108" s="24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5">
      <c r="A109" s="22"/>
      <c r="B109" s="22"/>
      <c r="C109" s="22"/>
      <c r="D109" s="63"/>
      <c r="E109" s="16"/>
      <c r="F109" s="25"/>
      <c r="G109" s="25"/>
      <c r="H109" s="24"/>
      <c r="I109" s="25"/>
      <c r="J109" s="24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s="10" customFormat="1" ht="15">
      <c r="A110" s="22"/>
      <c r="B110" s="22"/>
      <c r="C110" s="22"/>
      <c r="D110" s="63"/>
      <c r="E110" s="16"/>
      <c r="F110" s="25"/>
      <c r="G110" s="25"/>
      <c r="H110" s="24"/>
      <c r="I110" s="25"/>
      <c r="J110" s="23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 s="22"/>
      <c r="B111" s="22"/>
      <c r="C111" s="22"/>
      <c r="D111" s="63"/>
      <c r="E111" s="16"/>
      <c r="F111" s="25"/>
      <c r="G111" s="25"/>
      <c r="H111" s="24"/>
      <c r="I111" s="25"/>
      <c r="J111" s="23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 s="22"/>
      <c r="B112" s="22"/>
      <c r="C112" s="22"/>
      <c r="D112" s="63"/>
      <c r="E112" s="23"/>
      <c r="F112" s="25"/>
      <c r="G112" s="25"/>
      <c r="H112" s="24"/>
      <c r="I112" s="25"/>
      <c r="J112" s="23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10" customFormat="1" ht="15">
      <c r="A113" s="22"/>
      <c r="B113" s="22"/>
      <c r="C113" s="22"/>
      <c r="D113" s="63"/>
      <c r="E113" s="23"/>
      <c r="F113" s="25"/>
      <c r="G113" s="25"/>
      <c r="H113" s="24"/>
      <c r="I113" s="25"/>
      <c r="J113" s="23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 s="22"/>
      <c r="B114" s="22"/>
      <c r="C114" s="22"/>
      <c r="D114" s="63"/>
      <c r="E114" s="16"/>
      <c r="F114" s="25"/>
      <c r="G114" s="25"/>
      <c r="H114" s="24"/>
      <c r="I114" s="25"/>
      <c r="J114" s="23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10" customFormat="1" ht="15">
      <c r="A115" s="22"/>
      <c r="B115" s="22"/>
      <c r="C115" s="22"/>
      <c r="D115" s="63"/>
      <c r="E115" s="16"/>
      <c r="F115" s="25"/>
      <c r="G115" s="25"/>
      <c r="H115" s="23"/>
      <c r="I115" s="25"/>
      <c r="J115" s="23"/>
      <c r="L115"/>
      <c r="M115"/>
      <c r="N115"/>
      <c r="O115"/>
      <c r="P115"/>
      <c r="Q115"/>
      <c r="R115"/>
      <c r="S115"/>
      <c r="T115"/>
    </row>
    <row r="116" spans="1:10" ht="15">
      <c r="A116" s="22"/>
      <c r="B116" s="22"/>
      <c r="C116" s="22"/>
      <c r="D116" s="63"/>
      <c r="E116" s="23"/>
      <c r="F116" s="25"/>
      <c r="G116" s="25"/>
      <c r="H116" s="23"/>
      <c r="I116" s="25"/>
      <c r="J116" s="23"/>
    </row>
    <row r="117" spans="1:10" ht="15">
      <c r="A117" s="22"/>
      <c r="B117" s="22"/>
      <c r="C117" s="22"/>
      <c r="D117" s="63"/>
      <c r="E117" s="16"/>
      <c r="F117" s="25"/>
      <c r="G117" s="25"/>
      <c r="H117" s="23"/>
      <c r="I117" s="25"/>
      <c r="J117" s="23"/>
    </row>
    <row r="118" spans="1:10" ht="15">
      <c r="A118" s="22"/>
      <c r="B118" s="22"/>
      <c r="C118" s="22"/>
      <c r="D118" s="63"/>
      <c r="E118" s="16"/>
      <c r="F118" s="25"/>
      <c r="G118" s="25"/>
      <c r="H118" s="23"/>
      <c r="I118" s="25"/>
      <c r="J118" s="23"/>
    </row>
    <row r="119" spans="1:10" ht="15">
      <c r="A119" s="22"/>
      <c r="B119" s="22"/>
      <c r="C119" s="22"/>
      <c r="D119" s="63"/>
      <c r="E119" s="16"/>
      <c r="F119" s="25"/>
      <c r="G119" s="25"/>
      <c r="H119" s="23"/>
      <c r="I119" s="25"/>
      <c r="J119" s="23"/>
    </row>
    <row r="120" spans="1:10" ht="15">
      <c r="A120" s="22"/>
      <c r="B120" s="22"/>
      <c r="C120" s="22"/>
      <c r="D120" s="63"/>
      <c r="E120" s="16"/>
      <c r="F120" s="25"/>
      <c r="G120" s="25"/>
      <c r="H120" s="23"/>
      <c r="I120" s="25"/>
      <c r="J120" s="23"/>
    </row>
    <row r="121" spans="1:10" ht="15">
      <c r="A121" s="22"/>
      <c r="B121" s="22"/>
      <c r="C121" s="22"/>
      <c r="D121" s="63"/>
      <c r="E121" s="16"/>
      <c r="F121" s="25"/>
      <c r="G121" s="25"/>
      <c r="H121" s="23"/>
      <c r="I121" s="25"/>
      <c r="J121" s="23"/>
    </row>
    <row r="122" spans="1:10" ht="15">
      <c r="A122" s="22"/>
      <c r="B122" s="22"/>
      <c r="C122" s="22"/>
      <c r="D122" s="63"/>
      <c r="E122" s="16"/>
      <c r="F122" s="25"/>
      <c r="G122" s="25"/>
      <c r="H122" s="23"/>
      <c r="I122" s="25"/>
      <c r="J122" s="23"/>
    </row>
    <row r="123" spans="1:10" ht="15">
      <c r="A123" s="22"/>
      <c r="B123" s="22"/>
      <c r="C123" s="22"/>
      <c r="D123" s="63"/>
      <c r="E123" s="16"/>
      <c r="F123" s="25"/>
      <c r="G123" s="25"/>
      <c r="H123" s="23"/>
      <c r="I123" s="25"/>
      <c r="J123" s="23"/>
    </row>
    <row r="124" spans="1:10" ht="15">
      <c r="A124" s="22"/>
      <c r="B124" s="22"/>
      <c r="C124" s="22"/>
      <c r="D124" s="63"/>
      <c r="E124" s="16"/>
      <c r="F124" s="25"/>
      <c r="G124" s="25"/>
      <c r="H124" s="23"/>
      <c r="I124" s="25"/>
      <c r="J124" s="23"/>
    </row>
    <row r="125" spans="1:10" ht="15">
      <c r="A125" s="22"/>
      <c r="B125" s="22"/>
      <c r="C125" s="22"/>
      <c r="D125" s="63"/>
      <c r="E125" s="16"/>
      <c r="F125" s="25"/>
      <c r="G125" s="25"/>
      <c r="H125" s="23"/>
      <c r="I125" s="25"/>
      <c r="J125" s="23"/>
    </row>
    <row r="126" spans="1:10" ht="15">
      <c r="A126" s="22"/>
      <c r="B126" s="22"/>
      <c r="C126" s="22"/>
      <c r="D126" s="63"/>
      <c r="E126" s="23"/>
      <c r="F126" s="25"/>
      <c r="G126" s="25"/>
      <c r="H126" s="23"/>
      <c r="I126" s="25"/>
      <c r="J126" s="23"/>
    </row>
    <row r="127" spans="1:10" ht="15">
      <c r="A127" s="22"/>
      <c r="B127" s="22"/>
      <c r="C127" s="22"/>
      <c r="D127" s="63"/>
      <c r="E127" s="16"/>
      <c r="F127" s="25"/>
      <c r="G127" s="25"/>
      <c r="H127" s="23"/>
      <c r="I127" s="25"/>
      <c r="J127" s="23"/>
    </row>
    <row r="128" spans="1:10" ht="15">
      <c r="A128" s="22"/>
      <c r="B128" s="22"/>
      <c r="C128" s="22"/>
      <c r="D128" s="63"/>
      <c r="E128" s="16"/>
      <c r="F128" s="25"/>
      <c r="G128" s="25"/>
      <c r="H128" s="23"/>
      <c r="I128" s="25"/>
      <c r="J128" s="23"/>
    </row>
    <row r="129" spans="1:10" ht="15">
      <c r="A129" s="22"/>
      <c r="B129" s="22"/>
      <c r="C129" s="22"/>
      <c r="D129" s="63"/>
      <c r="E129" s="23"/>
      <c r="F129" s="25"/>
      <c r="G129" s="25"/>
      <c r="H129" s="23"/>
      <c r="I129" s="25"/>
      <c r="J129" s="23"/>
    </row>
    <row r="130" spans="1:10" ht="15">
      <c r="A130" s="22"/>
      <c r="B130" s="22"/>
      <c r="C130" s="22"/>
      <c r="D130" s="63"/>
      <c r="E130" s="23"/>
      <c r="F130" s="25"/>
      <c r="G130" s="25"/>
      <c r="H130" s="23"/>
      <c r="I130" s="25"/>
      <c r="J130" s="23"/>
    </row>
    <row r="131" spans="1:10" ht="15">
      <c r="A131" s="22"/>
      <c r="B131" s="22"/>
      <c r="C131" s="22"/>
      <c r="D131" s="63"/>
      <c r="E131" s="16"/>
      <c r="F131" s="25"/>
      <c r="G131" s="25"/>
      <c r="H131" s="23"/>
      <c r="I131" s="25"/>
      <c r="J131" s="23"/>
    </row>
    <row r="132" spans="1:10" ht="15">
      <c r="A132" s="22"/>
      <c r="B132" s="22"/>
      <c r="C132" s="22"/>
      <c r="D132" s="63"/>
      <c r="E132" s="16"/>
      <c r="F132" s="25"/>
      <c r="G132" s="25"/>
      <c r="H132" s="23"/>
      <c r="I132" s="25"/>
      <c r="J132" s="23"/>
    </row>
    <row r="133" spans="1:10" ht="15">
      <c r="A133" s="22"/>
      <c r="B133" s="22"/>
      <c r="C133" s="22"/>
      <c r="D133" s="63"/>
      <c r="E133" s="16"/>
      <c r="F133" s="25"/>
      <c r="G133" s="25"/>
      <c r="H133" s="23"/>
      <c r="I133" s="25"/>
      <c r="J133" s="23"/>
    </row>
    <row r="134" spans="1:10" ht="15">
      <c r="A134" s="22"/>
      <c r="B134" s="22"/>
      <c r="C134" s="22"/>
      <c r="D134" s="63"/>
      <c r="E134" s="16"/>
      <c r="F134" s="25"/>
      <c r="G134" s="25"/>
      <c r="H134" s="23"/>
      <c r="I134" s="25"/>
      <c r="J134" s="23"/>
    </row>
    <row r="135" spans="1:10" ht="15">
      <c r="A135" s="22"/>
      <c r="B135" s="22"/>
      <c r="C135" s="22"/>
      <c r="D135" s="63"/>
      <c r="E135" s="16"/>
      <c r="F135" s="25"/>
      <c r="G135" s="25"/>
      <c r="H135" s="24"/>
      <c r="I135" s="25"/>
      <c r="J135" s="23"/>
    </row>
    <row r="136" spans="1:10" ht="15">
      <c r="A136" s="22"/>
      <c r="B136" s="22"/>
      <c r="C136" s="22"/>
      <c r="D136" s="63"/>
      <c r="E136" s="16"/>
      <c r="F136" s="4"/>
      <c r="G136" s="4"/>
      <c r="H136" s="24"/>
      <c r="I136" s="25"/>
      <c r="J136" s="23"/>
    </row>
    <row r="137" spans="1:10" ht="15">
      <c r="A137" s="22"/>
      <c r="B137" s="22"/>
      <c r="C137" s="22"/>
      <c r="D137" s="63"/>
      <c r="E137" s="16"/>
      <c r="F137" s="4"/>
      <c r="G137" s="25"/>
      <c r="H137" s="24"/>
      <c r="I137" s="25"/>
      <c r="J137" s="23"/>
    </row>
    <row r="138" spans="1:10" ht="15">
      <c r="A138" s="22"/>
      <c r="B138" s="22"/>
      <c r="C138" s="22"/>
      <c r="D138" s="63"/>
      <c r="E138" s="16"/>
      <c r="F138" s="25"/>
      <c r="G138" s="25"/>
      <c r="H138" s="24"/>
      <c r="I138" s="25"/>
      <c r="J138" s="23"/>
    </row>
    <row r="139" spans="1:10" ht="15">
      <c r="A139" s="22"/>
      <c r="B139" s="22"/>
      <c r="C139" s="22"/>
      <c r="D139" s="63"/>
      <c r="E139" s="16"/>
      <c r="F139" s="25"/>
      <c r="G139" s="25"/>
      <c r="H139" s="24"/>
      <c r="I139" s="25"/>
      <c r="J139" s="23"/>
    </row>
    <row r="140" spans="1:10" ht="15">
      <c r="A140" s="22"/>
      <c r="B140" s="22"/>
      <c r="C140" s="22"/>
      <c r="D140" s="63"/>
      <c r="E140" s="23"/>
      <c r="F140" s="25"/>
      <c r="G140" s="25"/>
      <c r="H140" s="23"/>
      <c r="I140" s="25"/>
      <c r="J140" s="23"/>
    </row>
    <row r="141" spans="1:10" ht="15">
      <c r="A141" s="22"/>
      <c r="B141" s="22"/>
      <c r="C141" s="22"/>
      <c r="D141" s="63"/>
      <c r="E141" s="23"/>
      <c r="F141" s="25"/>
      <c r="G141" s="25"/>
      <c r="H141" s="23"/>
      <c r="I141" s="25"/>
      <c r="J141" s="23"/>
    </row>
    <row r="142" spans="1:10" ht="15">
      <c r="A142" s="22"/>
      <c r="B142" s="22"/>
      <c r="C142" s="22"/>
      <c r="D142" s="63"/>
      <c r="E142" s="16"/>
      <c r="F142" s="25"/>
      <c r="G142" s="25"/>
      <c r="H142" s="24"/>
      <c r="I142" s="25"/>
      <c r="J142" s="23"/>
    </row>
    <row r="143" spans="1:10" ht="15">
      <c r="A143" s="22"/>
      <c r="B143" s="22"/>
      <c r="C143" s="22"/>
      <c r="D143" s="63"/>
      <c r="E143" s="16"/>
      <c r="F143" s="25"/>
      <c r="G143" s="25"/>
      <c r="H143" s="24"/>
      <c r="I143" s="25"/>
      <c r="J143" s="23"/>
    </row>
    <row r="144" spans="1:10" ht="15">
      <c r="A144" s="22"/>
      <c r="B144" s="22"/>
      <c r="C144" s="22"/>
      <c r="D144" s="63"/>
      <c r="E144" s="16"/>
      <c r="F144" s="25"/>
      <c r="G144" s="25"/>
      <c r="H144" s="24"/>
      <c r="I144" s="25"/>
      <c r="J144" s="23"/>
    </row>
    <row r="145" spans="1:10" ht="15">
      <c r="A145" s="22"/>
      <c r="B145" s="22"/>
      <c r="C145" s="22"/>
      <c r="D145" s="63"/>
      <c r="E145" s="16"/>
      <c r="F145" s="25"/>
      <c r="G145" s="25"/>
      <c r="H145" s="24"/>
      <c r="I145" s="25"/>
      <c r="J145" s="23"/>
    </row>
    <row r="146" spans="1:10" ht="15">
      <c r="A146" s="22"/>
      <c r="B146" s="22"/>
      <c r="C146" s="22"/>
      <c r="D146" s="63"/>
      <c r="E146" s="16"/>
      <c r="F146" s="25"/>
      <c r="G146" s="25"/>
      <c r="H146" s="24"/>
      <c r="I146" s="25"/>
      <c r="J146" s="23"/>
    </row>
    <row r="147" spans="1:10" ht="15">
      <c r="A147" s="22"/>
      <c r="B147" s="22"/>
      <c r="C147" s="22"/>
      <c r="D147" s="63"/>
      <c r="E147" s="23"/>
      <c r="F147" s="25"/>
      <c r="G147" s="25"/>
      <c r="H147" s="23"/>
      <c r="I147" s="23"/>
      <c r="J147" s="23"/>
    </row>
    <row r="148" spans="1:10" ht="15">
      <c r="A148" s="22"/>
      <c r="B148" s="22"/>
      <c r="C148" s="22"/>
      <c r="D148" s="63"/>
      <c r="E148" s="23"/>
      <c r="F148" s="25"/>
      <c r="G148" s="25"/>
      <c r="H148" s="23"/>
      <c r="I148" s="23"/>
      <c r="J148" s="23"/>
    </row>
    <row r="149" spans="1:10" ht="15">
      <c r="A149" s="26"/>
      <c r="B149" s="26"/>
      <c r="C149" s="22"/>
      <c r="D149" s="64"/>
      <c r="E149" s="23"/>
      <c r="F149" s="25"/>
      <c r="G149" s="25"/>
      <c r="H149" s="23"/>
      <c r="I149" s="23"/>
      <c r="J149" s="23"/>
    </row>
    <row r="150" spans="1:10" ht="15">
      <c r="A150" s="26"/>
      <c r="B150" s="26"/>
      <c r="C150" s="22"/>
      <c r="D150" s="63"/>
      <c r="E150" s="23"/>
      <c r="F150" s="25"/>
      <c r="G150" s="25"/>
      <c r="H150" s="23"/>
      <c r="I150" s="23"/>
      <c r="J150" s="23"/>
    </row>
    <row r="151" spans="1:10" ht="15">
      <c r="A151" s="26"/>
      <c r="B151" s="26"/>
      <c r="C151" s="22"/>
      <c r="D151" s="63"/>
      <c r="E151" s="23"/>
      <c r="F151" s="25"/>
      <c r="G151" s="25"/>
      <c r="H151" s="23"/>
      <c r="I151" s="24"/>
      <c r="J151" s="24"/>
    </row>
    <row r="152" spans="1:10" ht="15">
      <c r="A152" s="22"/>
      <c r="B152" s="22"/>
      <c r="C152" s="22"/>
      <c r="D152" s="63"/>
      <c r="E152" s="16"/>
      <c r="F152" s="25"/>
      <c r="G152" s="25"/>
      <c r="H152" s="24"/>
      <c r="I152" s="24"/>
      <c r="J152" s="24"/>
    </row>
    <row r="153" spans="1:8" ht="15">
      <c r="A153" s="22"/>
      <c r="B153" s="22"/>
      <c r="C153" s="22"/>
      <c r="D153" s="63"/>
      <c r="E153" s="16"/>
      <c r="F153" s="25"/>
      <c r="G153" s="25"/>
      <c r="H153" s="24"/>
    </row>
    <row r="154" spans="3:7" ht="15">
      <c r="C154" s="3"/>
      <c r="D154" s="5"/>
      <c r="F154" s="4"/>
      <c r="G154" s="4"/>
    </row>
    <row r="155" spans="3:7" ht="15">
      <c r="C155" s="3"/>
      <c r="D155" s="5"/>
      <c r="F155" s="4"/>
      <c r="G155" s="4"/>
    </row>
    <row r="156" spans="3:7" ht="15">
      <c r="C156" s="3"/>
      <c r="D156" s="5"/>
      <c r="F156" s="4"/>
      <c r="G156" s="4"/>
    </row>
    <row r="157" spans="3:7" ht="15">
      <c r="C157" s="3"/>
      <c r="D157" s="5"/>
      <c r="F157" s="4"/>
      <c r="G157" s="4"/>
    </row>
    <row r="158" spans="3:7" ht="15">
      <c r="C158" s="3"/>
      <c r="D158" s="5"/>
      <c r="F158" s="4"/>
      <c r="G158" s="4"/>
    </row>
    <row r="159" spans="3:7" ht="15">
      <c r="C159" s="3"/>
      <c r="D159" s="5"/>
      <c r="F159" s="4"/>
      <c r="G159" s="4"/>
    </row>
    <row r="160" spans="3:7" ht="15">
      <c r="C160" s="3"/>
      <c r="D160" s="5"/>
      <c r="F160" s="4"/>
      <c r="G160" s="4"/>
    </row>
    <row r="161" spans="3:7" ht="15">
      <c r="C161" s="3"/>
      <c r="D161" s="5"/>
      <c r="F161" s="4"/>
      <c r="G161" s="4"/>
    </row>
    <row r="162" spans="3:7" ht="15">
      <c r="C162" s="3"/>
      <c r="D162" s="5"/>
      <c r="F162" s="4"/>
      <c r="G162" s="4"/>
    </row>
    <row r="163" spans="3:7" ht="15">
      <c r="C163" s="3"/>
      <c r="D163" s="5"/>
      <c r="F163" s="4"/>
      <c r="G163" s="4"/>
    </row>
    <row r="164" spans="3:7" ht="15">
      <c r="C164" s="3"/>
      <c r="F164" s="4"/>
      <c r="G164" s="4"/>
    </row>
    <row r="165" spans="3:7" ht="15">
      <c r="C165" s="3"/>
      <c r="D165" s="5"/>
      <c r="F165" s="4"/>
      <c r="G165" s="4"/>
    </row>
    <row r="166" spans="3:7" ht="15">
      <c r="C166" s="3"/>
      <c r="D166" s="5"/>
      <c r="F166" s="4"/>
      <c r="G166" s="4"/>
    </row>
    <row r="167" spans="3:7" ht="15">
      <c r="C167" s="3"/>
      <c r="D167" s="5"/>
      <c r="F167" s="4"/>
      <c r="G167" s="4"/>
    </row>
    <row r="168" spans="3:7" ht="15">
      <c r="C168" s="3"/>
      <c r="D168" s="5"/>
      <c r="F168" s="4"/>
      <c r="G168" s="4"/>
    </row>
    <row r="169" spans="3:7" ht="15">
      <c r="C169" s="3"/>
      <c r="D169" s="5"/>
      <c r="F169" s="4"/>
      <c r="G169" s="4"/>
    </row>
    <row r="170" spans="3:7" ht="15">
      <c r="C170" s="3"/>
      <c r="D170" s="5"/>
      <c r="F170" s="4"/>
      <c r="G170" s="4"/>
    </row>
    <row r="171" spans="3:7" ht="15">
      <c r="C171" s="3"/>
      <c r="D171" s="5"/>
      <c r="F171" s="4"/>
      <c r="G171" s="4"/>
    </row>
    <row r="172" spans="3:7" ht="15">
      <c r="C172" s="3"/>
      <c r="D172" s="5"/>
      <c r="F172" s="4"/>
      <c r="G172" s="4"/>
    </row>
    <row r="173" spans="3:7" ht="15">
      <c r="C173" s="3"/>
      <c r="D173" s="5"/>
      <c r="F173" s="4"/>
      <c r="G173" s="4"/>
    </row>
    <row r="174" spans="3:7" ht="15">
      <c r="C174" s="3"/>
      <c r="D174" s="5"/>
      <c r="F174" s="4"/>
      <c r="G174" s="4"/>
    </row>
    <row r="175" spans="3:7" ht="15">
      <c r="C175" s="3"/>
      <c r="D175" s="5"/>
      <c r="E175" s="4"/>
      <c r="F175" s="4"/>
      <c r="G175" s="4"/>
    </row>
    <row r="176" spans="3:7" ht="15">
      <c r="C176" s="3"/>
      <c r="D176" s="5"/>
      <c r="F176" s="4"/>
      <c r="G176" s="4"/>
    </row>
    <row r="177" spans="3:7" ht="15">
      <c r="C177" s="3"/>
      <c r="D177" s="5"/>
      <c r="F177" s="4"/>
      <c r="G177" s="4"/>
    </row>
    <row r="178" spans="3:7" ht="15">
      <c r="C178" s="3"/>
      <c r="D178" s="5"/>
      <c r="F178" s="4"/>
      <c r="G178" s="4"/>
    </row>
    <row r="179" spans="3:7" ht="15">
      <c r="C179" s="3"/>
      <c r="D179" s="5"/>
      <c r="F179" s="4"/>
      <c r="G179" s="4"/>
    </row>
    <row r="180" spans="3:7" ht="15">
      <c r="C180" s="3"/>
      <c r="D180" s="5"/>
      <c r="F180" s="4"/>
      <c r="G180" s="4"/>
    </row>
    <row r="181" spans="3:7" ht="15">
      <c r="C181" s="3"/>
      <c r="D181" s="5"/>
      <c r="F181" s="4"/>
      <c r="G181" s="4"/>
    </row>
    <row r="182" spans="3:7" ht="15">
      <c r="C182" s="3"/>
      <c r="D182" s="5"/>
      <c r="F182" s="4"/>
      <c r="G182" s="4"/>
    </row>
    <row r="183" spans="3:7" ht="15">
      <c r="C183" s="3"/>
      <c r="D183" s="5"/>
      <c r="F183" s="4"/>
      <c r="G183" s="4"/>
    </row>
    <row r="184" spans="3:7" ht="15">
      <c r="C184" s="3"/>
      <c r="D184" s="5"/>
      <c r="F184" s="4"/>
      <c r="G184" s="4"/>
    </row>
    <row r="185" spans="3:7" ht="15">
      <c r="C185" s="3"/>
      <c r="D185" s="5"/>
      <c r="F185" s="4"/>
      <c r="G185" s="4"/>
    </row>
    <row r="186" spans="3:7" ht="15">
      <c r="C186" s="3"/>
      <c r="D186" s="5"/>
      <c r="F186" s="4"/>
      <c r="G186" s="4"/>
    </row>
    <row r="187" spans="3:7" ht="15">
      <c r="C187" s="3"/>
      <c r="D187" s="5"/>
      <c r="F187" s="4"/>
      <c r="G187" s="4"/>
    </row>
    <row r="188" spans="3:7" ht="15">
      <c r="C188" s="3"/>
      <c r="D188" s="5"/>
      <c r="F188" s="4"/>
      <c r="G188" s="4"/>
    </row>
    <row r="189" spans="3:7" ht="15">
      <c r="C189" s="3"/>
      <c r="D189" s="5"/>
      <c r="F189" s="4"/>
      <c r="G189" s="4"/>
    </row>
    <row r="190" spans="3:7" ht="15">
      <c r="C190" s="3"/>
      <c r="D190" s="5"/>
      <c r="F190" s="4"/>
      <c r="G190" s="4"/>
    </row>
    <row r="191" spans="3:7" ht="15">
      <c r="C191" s="3"/>
      <c r="D191" s="5"/>
      <c r="F191" s="4"/>
      <c r="G191" s="4"/>
    </row>
    <row r="192" spans="3:7" ht="15">
      <c r="C192" s="3"/>
      <c r="D192" s="5"/>
      <c r="F192" s="4"/>
      <c r="G192" s="4"/>
    </row>
    <row r="193" spans="3:7" ht="15">
      <c r="C193" s="3"/>
      <c r="F193" s="4"/>
      <c r="G193" s="4"/>
    </row>
    <row r="194" spans="3:7" ht="15">
      <c r="C194" s="3"/>
      <c r="D194" s="5"/>
      <c r="F194" s="4"/>
      <c r="G194" s="4"/>
    </row>
    <row r="195" spans="3:7" ht="15">
      <c r="C195" s="3"/>
      <c r="D195" s="5"/>
      <c r="F195" s="4"/>
      <c r="G195" s="4"/>
    </row>
    <row r="196" spans="3:7" ht="15">
      <c r="C196" s="3"/>
      <c r="D196" s="5"/>
      <c r="F196" s="4"/>
      <c r="G196" s="4"/>
    </row>
    <row r="197" spans="3:7" ht="15">
      <c r="C197" s="3"/>
      <c r="D197" s="5"/>
      <c r="F197" s="4"/>
      <c r="G197" s="4"/>
    </row>
    <row r="198" spans="3:7" ht="15">
      <c r="C198" s="3"/>
      <c r="D198" s="5"/>
      <c r="F198" s="4"/>
      <c r="G198" s="4"/>
    </row>
    <row r="199" spans="3:7" ht="15">
      <c r="C199" s="3"/>
      <c r="D199" s="5"/>
      <c r="F199" s="4"/>
      <c r="G199" s="4"/>
    </row>
    <row r="200" spans="3:7" ht="15">
      <c r="C200" s="3"/>
      <c r="D200" s="5"/>
      <c r="F200" s="4"/>
      <c r="G200" s="4"/>
    </row>
    <row r="201" spans="3:7" ht="15">
      <c r="C201" s="3"/>
      <c r="D201" s="5"/>
      <c r="F201" s="4"/>
      <c r="G201" s="4"/>
    </row>
    <row r="202" spans="3:7" ht="15">
      <c r="C202" s="3"/>
      <c r="D202" s="5"/>
      <c r="F202" s="4"/>
      <c r="G202" s="4"/>
    </row>
    <row r="203" spans="3:7" ht="15">
      <c r="C203" s="3"/>
      <c r="D203" s="5"/>
      <c r="F203" s="4"/>
      <c r="G203" s="4"/>
    </row>
    <row r="204" spans="3:7" ht="15">
      <c r="C204" s="3"/>
      <c r="D204" s="5"/>
      <c r="F204" s="4"/>
      <c r="G204" s="4"/>
    </row>
    <row r="205" spans="3:7" ht="15">
      <c r="C205" s="3"/>
      <c r="D205" s="5"/>
      <c r="F205" s="4"/>
      <c r="G205" s="4"/>
    </row>
    <row r="206" spans="3:7" ht="15">
      <c r="C206" s="3"/>
      <c r="D206" s="5"/>
      <c r="F206" s="4"/>
      <c r="G206" s="4"/>
    </row>
    <row r="207" spans="3:7" ht="15">
      <c r="C207" s="3"/>
      <c r="D207" s="5"/>
      <c r="F207" s="4"/>
      <c r="G207" s="4"/>
    </row>
    <row r="208" spans="3:7" ht="15">
      <c r="C208" s="3"/>
      <c r="D208" s="5"/>
      <c r="F208" s="4"/>
      <c r="G208" s="4"/>
    </row>
    <row r="209" spans="3:7" ht="15">
      <c r="C209" s="3"/>
      <c r="D209" s="5"/>
      <c r="F209" s="4"/>
      <c r="G209" s="4"/>
    </row>
    <row r="210" spans="3:7" ht="15">
      <c r="C210" s="3"/>
      <c r="D210" s="5"/>
      <c r="F210" s="4"/>
      <c r="G210" s="4"/>
    </row>
    <row r="211" spans="3:7" ht="15">
      <c r="C211" s="3"/>
      <c r="D211" s="5"/>
      <c r="F211" s="4"/>
      <c r="G211" s="4"/>
    </row>
    <row r="212" spans="3:7" ht="15">
      <c r="C212" s="3"/>
      <c r="D212" s="5"/>
      <c r="F212" s="4"/>
      <c r="G212" s="4"/>
    </row>
    <row r="213" spans="3:7" ht="15">
      <c r="C213" s="3"/>
      <c r="D213" s="5"/>
      <c r="F213" s="4"/>
      <c r="G213" s="4"/>
    </row>
    <row r="214" spans="3:7" ht="15">
      <c r="C214" s="3"/>
      <c r="D214" s="5"/>
      <c r="F214" s="4"/>
      <c r="G214" s="4"/>
    </row>
    <row r="215" spans="3:7" ht="15">
      <c r="C215" s="3"/>
      <c r="D215" s="5"/>
      <c r="F215" s="4"/>
      <c r="G215" s="4"/>
    </row>
    <row r="216" spans="3:7" ht="15">
      <c r="C216" s="3"/>
      <c r="D216" s="5"/>
      <c r="F216" s="4"/>
      <c r="G216" s="4"/>
    </row>
    <row r="217" spans="3:7" ht="15">
      <c r="C217" s="3"/>
      <c r="D217" s="5"/>
      <c r="F217" s="4"/>
      <c r="G217" s="4"/>
    </row>
    <row r="218" spans="3:7" ht="15">
      <c r="C218" s="3"/>
      <c r="D218" s="5"/>
      <c r="F218" s="4"/>
      <c r="G218" s="4"/>
    </row>
    <row r="219" spans="3:7" ht="15">
      <c r="C219" s="3"/>
      <c r="D219" s="5"/>
      <c r="F219" s="4"/>
      <c r="G219" s="4"/>
    </row>
    <row r="220" spans="3:7" ht="15">
      <c r="C220" s="3"/>
      <c r="D220" s="5"/>
      <c r="F220" s="4"/>
      <c r="G220" s="4"/>
    </row>
    <row r="221" spans="3:7" ht="15">
      <c r="C221" s="3"/>
      <c r="D221" s="5"/>
      <c r="F221" s="4"/>
      <c r="G221" s="4"/>
    </row>
    <row r="222" spans="3:7" ht="15">
      <c r="C222" s="3"/>
      <c r="D222" s="5"/>
      <c r="F222" s="4"/>
      <c r="G222" s="4"/>
    </row>
    <row r="223" spans="3:7" ht="15">
      <c r="C223" s="3"/>
      <c r="D223" s="5"/>
      <c r="F223" s="4"/>
      <c r="G223" s="4"/>
    </row>
    <row r="224" spans="3:7" ht="15">
      <c r="C224" s="3"/>
      <c r="D224" s="5"/>
      <c r="F224" s="4"/>
      <c r="G224" s="4"/>
    </row>
    <row r="225" spans="3:7" ht="15">
      <c r="C225" s="3"/>
      <c r="D225" s="5"/>
      <c r="F225" s="4"/>
      <c r="G225" s="4"/>
    </row>
    <row r="226" spans="3:7" ht="15">
      <c r="C226" s="3"/>
      <c r="D226" s="5"/>
      <c r="F226" s="4"/>
      <c r="G226" s="4"/>
    </row>
    <row r="227" spans="3:7" ht="15">
      <c r="C227" s="3"/>
      <c r="D227" s="5"/>
      <c r="E227" s="4"/>
      <c r="F227" s="4"/>
      <c r="G227" s="4"/>
    </row>
    <row r="228" spans="3:7" ht="15">
      <c r="C228" s="3"/>
      <c r="D228" s="5"/>
      <c r="F228" s="4"/>
      <c r="G228" s="4"/>
    </row>
    <row r="229" spans="3:7" ht="15">
      <c r="C229" s="3"/>
      <c r="D229" s="5"/>
      <c r="F229" s="4"/>
      <c r="G229" s="4"/>
    </row>
    <row r="230" spans="3:7" ht="15">
      <c r="C230" s="3"/>
      <c r="D230" s="5"/>
      <c r="F230" s="4"/>
      <c r="G230" s="4"/>
    </row>
    <row r="231" spans="3:7" ht="15">
      <c r="C231" s="3"/>
      <c r="D231" s="5"/>
      <c r="F231" s="4"/>
      <c r="G231" s="4"/>
    </row>
    <row r="232" spans="3:7" ht="15">
      <c r="C232" s="3"/>
      <c r="D232" s="5"/>
      <c r="F232" s="4"/>
      <c r="G232" s="4"/>
    </row>
    <row r="233" spans="3:7" ht="15">
      <c r="C233" s="3"/>
      <c r="D233" s="5"/>
      <c r="F233" s="4"/>
      <c r="G233" s="4"/>
    </row>
    <row r="234" spans="3:7" ht="15">
      <c r="C234" s="3"/>
      <c r="D234" s="5"/>
      <c r="F234" s="4"/>
      <c r="G234" s="4"/>
    </row>
    <row r="235" spans="3:7" ht="15">
      <c r="C235" s="3"/>
      <c r="D235" s="5"/>
      <c r="F235" s="4"/>
      <c r="G235" s="4"/>
    </row>
    <row r="236" spans="3:7" ht="15">
      <c r="C236" s="3"/>
      <c r="D236" s="5"/>
      <c r="F236" s="4"/>
      <c r="G236" s="4"/>
    </row>
    <row r="237" spans="3:7" ht="15">
      <c r="C237" s="3"/>
      <c r="D237" s="5"/>
      <c r="F237" s="4"/>
      <c r="G237" s="4"/>
    </row>
    <row r="238" spans="3:7" ht="15">
      <c r="C238" s="3"/>
      <c r="D238" s="5"/>
      <c r="F238" s="4"/>
      <c r="G238" s="4"/>
    </row>
    <row r="239" spans="3:7" ht="15">
      <c r="C239" s="3"/>
      <c r="D239" s="5"/>
      <c r="F239" s="4"/>
      <c r="G239" s="4"/>
    </row>
    <row r="240" spans="3:7" ht="15">
      <c r="C240" s="3"/>
      <c r="D240" s="5"/>
      <c r="F240" s="4"/>
      <c r="G240" s="4"/>
    </row>
    <row r="241" spans="3:7" ht="15">
      <c r="C241" s="3"/>
      <c r="D241" s="5"/>
      <c r="F241" s="4"/>
      <c r="G241" s="4"/>
    </row>
    <row r="242" spans="3:7" ht="15">
      <c r="C242" s="3"/>
      <c r="D242" s="5"/>
      <c r="F242" s="4"/>
      <c r="G242" s="4"/>
    </row>
    <row r="243" spans="3:7" ht="15">
      <c r="C243" s="3"/>
      <c r="D243" s="5"/>
      <c r="F243" s="4"/>
      <c r="G243" s="4"/>
    </row>
  </sheetData>
  <sheetProtection/>
  <autoFilter ref="A1:J118"/>
  <conditionalFormatting sqref="D2:D5 D8:D24 D26:D517">
    <cfRule type="cellIs" priority="98" dxfId="4" operator="greaterThan">
      <formula>41947.08333</formula>
    </cfRule>
  </conditionalFormatting>
  <conditionalFormatting sqref="D6">
    <cfRule type="cellIs" priority="3" dxfId="4" operator="greaterThan">
      <formula>41947.08333</formula>
    </cfRule>
  </conditionalFormatting>
  <conditionalFormatting sqref="D25">
    <cfRule type="cellIs" priority="2" dxfId="4" operator="greaterThan">
      <formula>41947.08333</formula>
    </cfRule>
  </conditionalFormatting>
  <conditionalFormatting sqref="D7">
    <cfRule type="cellIs" priority="1" dxfId="4" operator="greaterThan">
      <formula>41947.08333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2014-11-13T04:57:29Z</dcterms:modified>
  <cp:category/>
  <cp:version/>
  <cp:contentType/>
  <cp:contentStatus/>
</cp:coreProperties>
</file>