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15" windowWidth="14760" windowHeight="6690" activeTab="0"/>
  </bookViews>
  <sheets>
    <sheet name="Consolidated" sheetId="1" r:id="rId1"/>
  </sheets>
  <definedNames>
    <definedName name="_xlnm._FilterDatabase" localSheetId="0" hidden="1">'Consolidated'!$A$1:$K$16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<sst xmlns="http://schemas.openxmlformats.org/spreadsheetml/2006/main" count="950" uniqueCount="331">
  <si>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</si>
  <si>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</si>
  <si>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</si>
  <si>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</si>
  <si>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</si>
  <si>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</si>
  <si>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</si>
  <si>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</si>
  <si>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</si>
  <si>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</si>
  <si>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</si>
  <si>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</si>
  <si>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</si>
  <si>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</si>
  <si>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</si>
  <si>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</si>
  <si>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</si>
  <si>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</si>
  <si>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</si>
  <si>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</si>
  <si>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</si>
  <si>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</si>
  <si>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</si>
  <si>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</si>
  <si>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</si>
  <si>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</si>
  <si>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</si>
  <si>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</si>
  <si>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</si>
  <si>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</si>
  <si>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</si>
  <si>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</si>
  <si>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</si>
  <si>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</si>
  <si>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</si>
  <si>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</si>
  <si>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</si>
  <si>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</si>
  <si>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</si>
  <si>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</si>
  <si>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</si>
  <si>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</si>
  <si>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</si>
  <si>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</si>
  <si>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</si>
  <si>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</si>
  <si>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</si>
  <si>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</si>
  <si>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</si>
  <si>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</si>
  <si>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</si>
  <si>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</si>
  <si>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</si>
  <si>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</si>
  <si>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</si>
  <si>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</si>
  <si>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</si>
  <si>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</si>
  <si>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</si>
  <si>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</si>
  <si>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</si>
  <si>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Priority</t>
  </si>
  <si>
    <t>WG2/WG3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</si>
  <si>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</si>
  <si>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</si>
  <si>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</si>
  <si>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</si>
  <si>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</si>
  <si>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</si>
  <si>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</si>
  <si>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</si>
  <si>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WG2/WG4</t>
  </si>
  <si>
    <t>NEC</t>
  </si>
  <si>
    <t>MNT_CR_request_ID_clarification_(R2)</t>
  </si>
  <si>
    <t>MNT_CR_request_ID_clarification_(R1)</t>
  </si>
  <si>
    <t>Huawei Technologies</t>
  </si>
  <si>
    <t>New resource for supporting time series data</t>
  </si>
  <si>
    <t>InterDigital</t>
  </si>
  <si>
    <t>Huawei Technologies Co., Ltd.</t>
  </si>
  <si>
    <t>Darold Hemphill - iconectiv</t>
  </si>
  <si>
    <t>Ericsson</t>
  </si>
  <si>
    <t>WG2/WG5/WG1</t>
  </si>
  <si>
    <t>Identifiers</t>
  </si>
  <si>
    <t>TS-0001 MNT</t>
  </si>
  <si>
    <t>Editorials</t>
  </si>
  <si>
    <t>Management</t>
  </si>
  <si>
    <t>Subscr. / Notification</t>
  </si>
  <si>
    <t>TS-0001 STE</t>
  </si>
  <si>
    <t>TS-0001</t>
  </si>
  <si>
    <t>Security</t>
  </si>
  <si>
    <t>Announcement</t>
  </si>
  <si>
    <t>TS-0001 WI-033</t>
  </si>
  <si>
    <t>Time Series</t>
  </si>
  <si>
    <t>CMDH</t>
  </si>
  <si>
    <t>ARC-2015-2156</t>
  </si>
  <si>
    <t>ARC#19 Document allocation</t>
  </si>
  <si>
    <t>ARC-2015-2155</t>
  </si>
  <si>
    <t>ARC#19 Agenda</t>
  </si>
  <si>
    <t>ARC-2015-2154</t>
  </si>
  <si>
    <t>oneM2M_and_AllJoyn_interworking_TS_skeleton</t>
  </si>
  <si>
    <t>WI-0018 rapporteur</t>
  </si>
  <si>
    <t>ARC-2015-2153</t>
  </si>
  <si>
    <t>TS-0001_EditHelp_input</t>
  </si>
  <si>
    <t>Karen Hughes, ETSI</t>
  </si>
  <si>
    <t>ARC-2015-2152</t>
  </si>
  <si>
    <t>Device Underlying Network Monitoring Function</t>
  </si>
  <si>
    <t>Hitachi</t>
  </si>
  <si>
    <t>ARC-2015-2151</t>
  </si>
  <si>
    <t>Policy Definitions</t>
  </si>
  <si>
    <t>ARC-2015-2149</t>
  </si>
  <si>
    <t>Announcing Expiration Time Bug Fix R1</t>
  </si>
  <si>
    <t>ARC-2015-2148</t>
  </si>
  <si>
    <t>CR-mgmtCmd-execInstance_R2-mirror</t>
  </si>
  <si>
    <t>ARC-2015-2147</t>
  </si>
  <si>
    <t>CR-mgmtCmd-execInstance_R1</t>
  </si>
  <si>
    <t>ARC-2015-2146</t>
  </si>
  <si>
    <t>CR-AE-DeReg_R2-mirror</t>
  </si>
  <si>
    <t>ARC-2015-2145</t>
  </si>
  <si>
    <t>CR-AE-DeReg_R1</t>
  </si>
  <si>
    <t>ARC-2015-2144</t>
  </si>
  <si>
    <t>CR-Subscription-EventNotificationCriteria-Attribute-R2-mirror</t>
  </si>
  <si>
    <t>ARC-2015-2143</t>
  </si>
  <si>
    <t>CR-Subscription-EventNotificationCriteria-Attribute-R1</t>
  </si>
  <si>
    <t>ARC-2015-2142</t>
  </si>
  <si>
    <t>App-ID Format</t>
  </si>
  <si>
    <t>ARC-2015-2141</t>
  </si>
  <si>
    <t>Proposed App-ID Format</t>
  </si>
  <si>
    <t>ARC-2015-2140</t>
  </si>
  <si>
    <t>CMDH Improvements to support GSMA requirements</t>
  </si>
  <si>
    <t>Nicolas Damour, Sierra Wireless</t>
  </si>
  <si>
    <t>ARC-2015-2139</t>
  </si>
  <si>
    <t>Technical Comparison of oneM2M and OIC in Clause5.2</t>
  </si>
  <si>
    <t>Samsung, KETI, DT&amp;C, Intel, Cisco</t>
  </si>
  <si>
    <t>ARC-2015-2138</t>
  </si>
  <si>
    <t>oneM2M-OIC Interworking Technical Comparison</t>
  </si>
  <si>
    <t>ARC-2015-2137</t>
  </si>
  <si>
    <t>eventType_info_in_notification(R2)</t>
  </si>
  <si>
    <t>ARC-2015-2136</t>
  </si>
  <si>
    <t>eventType_info_in_notification(R1)</t>
  </si>
  <si>
    <t>ARC-2015-2135R01</t>
  </si>
  <si>
    <t>Scenarios for oneM2M and OIC Interworking</t>
  </si>
  <si>
    <t>ARC-2015-2135</t>
  </si>
  <si>
    <t>ARC-2015-2134R01</t>
  </si>
  <si>
    <t>ARC-2015-2134</t>
  </si>
  <si>
    <t>ARC-2015-2133</t>
  </si>
  <si>
    <t>TS-0001_and_TS-0004_gap_analysis</t>
  </si>
  <si>
    <t>ARC-2015-2132</t>
  </si>
  <si>
    <t>STE_CR_additional_filter_condition_for_container_manipulation</t>
  </si>
  <si>
    <t>ARC-2015-2131</t>
  </si>
  <si>
    <t>CR_stateTag_lastModifiedTime_update(R2)</t>
  </si>
  <si>
    <t>ARC-2015-2130</t>
  </si>
  <si>
    <t>CR_stateTag_lastModifiedTime_update(R1)</t>
  </si>
  <si>
    <t>ARC-2015-2129</t>
  </si>
  <si>
    <t>CR_service_subscription_resource_type_clarification(R2)</t>
  </si>
  <si>
    <t>ARC-2015-2128</t>
  </si>
  <si>
    <t>CR_service_subscription_resource_type_clarification(R1)</t>
  </si>
  <si>
    <t>ARC-2015-2127</t>
  </si>
  <si>
    <t>CR_result_content_parameter_summary(R2)</t>
  </si>
  <si>
    <t>ARC-2015-2126</t>
  </si>
  <si>
    <t>CR_result_content_parameter_summary(R1)</t>
  </si>
  <si>
    <t>ARC-2015-2125</t>
  </si>
  <si>
    <t>Introduction to OIC technology</t>
  </si>
  <si>
    <t>ARC-2015-2124</t>
  </si>
  <si>
    <t>CR_location_container_delete(R2)</t>
  </si>
  <si>
    <t>ARC-2015-2123</t>
  </si>
  <si>
    <t>CR_location_container_delete(R1)</t>
  </si>
  <si>
    <t>ARC-2015-2122</t>
  </si>
  <si>
    <t>CR_definition_of_hop(R2)</t>
  </si>
  <si>
    <t>ARC-2015-2121</t>
  </si>
  <si>
    <t>CR_definition_of_hop(R1)</t>
  </si>
  <si>
    <t>ARC-2015-2120</t>
  </si>
  <si>
    <t>ARC-2015-2120-Announced_Attribute_Clarification(R2)</t>
  </si>
  <si>
    <t>ARC-2015-2119</t>
  </si>
  <si>
    <t>Announced Attribute Clarification(R1)</t>
  </si>
  <si>
    <t>ARC-2015-2118</t>
  </si>
  <si>
    <t>Functional Architecture for oneM2M-OIC interworking</t>
  </si>
  <si>
    <t>Samsung, KETI, DT&amp;C, Cisco, Intel</t>
  </si>
  <si>
    <t>ARC-2015-2117</t>
  </si>
  <si>
    <t>CR-DISCOVERY_filterCriteria_wildcard_R2</t>
  </si>
  <si>
    <t>ARC-2015-2116</t>
  </si>
  <si>
    <t>CR-DISCOVERY_filterCriteria_operation_R2</t>
  </si>
  <si>
    <t>ARC-2015-2115</t>
  </si>
  <si>
    <t>CR-AE-IDEmptyString-R2-mirror</t>
  </si>
  <si>
    <t>ARC-2015-2114</t>
  </si>
  <si>
    <t>Fuctional Architecture for oneM2M-OIC interworking</t>
  </si>
  <si>
    <t>ARC-2015-2113</t>
  </si>
  <si>
    <t>CR-AE-IDEmptyString-R1</t>
  </si>
  <si>
    <t>ARC-2015-2112</t>
  </si>
  <si>
    <t>CR-resourceName_RO_R2_Mirror</t>
  </si>
  <si>
    <t>ARC-2015-2111</t>
  </si>
  <si>
    <t>CR-resourceName_RO_R1</t>
  </si>
  <si>
    <t>ARC-2015-2110</t>
  </si>
  <si>
    <t>CR-Group-memberIDs-R2-mirror</t>
  </si>
  <si>
    <t>ARC-2015-2109</t>
  </si>
  <si>
    <t>CR-Group-memberIDs-R1</t>
  </si>
  <si>
    <t>ARC-2015-2108</t>
  </si>
  <si>
    <t>TR-0020 Existing of requirements</t>
  </si>
  <si>
    <t>ARC-2015-2107</t>
  </si>
  <si>
    <t>TR-0020 Reusable service layer context introduction</t>
  </si>
  <si>
    <t>ARC-2015-2106</t>
  </si>
  <si>
    <t>TR0024_3GPP SCEF Architecture</t>
  </si>
  <si>
    <t>ZTE Corporation</t>
  </si>
  <si>
    <t>ARC-2015-2105</t>
  </si>
  <si>
    <t>Security Admin API for v2</t>
  </si>
  <si>
    <t>ARC-2015-2104</t>
  </si>
  <si>
    <t>Generic Operation</t>
  </si>
  <si>
    <t>InterDigital, NEC</t>
  </si>
  <si>
    <t>ARC-2015-2103R01</t>
  </si>
  <si>
    <t>CR_TS-0001_R1_execInstances_correction_mirror</t>
  </si>
  <si>
    <t>ARC-2015-2103</t>
  </si>
  <si>
    <t>ARC-2015-2102R01</t>
  </si>
  <si>
    <t>CR_TS-0001_R2_execInstances_correction</t>
  </si>
  <si>
    <t>ARC-2015-2102</t>
  </si>
  <si>
    <t>ARC-2015-2101R01</t>
  </si>
  <si>
    <t>group_reponses</t>
  </si>
  <si>
    <t>Huawei Technologies Co., Ltd.; China United Network Communications Group Company Limited</t>
  </si>
  <si>
    <t>ARC-2015-2101</t>
  </si>
  <si>
    <t>ARC-2015-2100</t>
  </si>
  <si>
    <t>companion_to_nonHrResource_ID</t>
  </si>
  <si>
    <t>ARC-2015-2099</t>
  </si>
  <si>
    <t>continuation_of_discussion_resource_type_upon_URI</t>
  </si>
  <si>
    <t>ARC-2015-2098R01</t>
  </si>
  <si>
    <t>flexBlocking</t>
  </si>
  <si>
    <t>ARC-2015-2098</t>
  </si>
  <si>
    <t>ARC-2015-2097</t>
  </si>
  <si>
    <t>TR-0021_Major_composition</t>
  </si>
  <si>
    <t>ARC-2015-2096</t>
  </si>
  <si>
    <t>TR-0021_Referencing_schema</t>
  </si>
  <si>
    <t>ARC-2015-2095</t>
  </si>
  <si>
    <t>TR-0021_Objective_and_values</t>
  </si>
  <si>
    <t>ARC-2015-2094R01</t>
  </si>
  <si>
    <t>Annex D12.6 clarification(R2)</t>
  </si>
  <si>
    <t>Yingjie Hong, ZTE</t>
  </si>
  <si>
    <t>ARC-2015-2094</t>
  </si>
  <si>
    <t>ARC-2015-2093R01</t>
  </si>
  <si>
    <t>Annex D12.6 clarification(R1)</t>
  </si>
  <si>
    <t>ARC-2015-2093</t>
  </si>
  <si>
    <t>ARC-2015-2092</t>
  </si>
  <si>
    <t>CR TS-0001 R2 Security Alignment mirror</t>
  </si>
  <si>
    <t>Gemalto</t>
  </si>
  <si>
    <t>ARC-2015-2091</t>
  </si>
  <si>
    <t>CR TS-0001 R1 Security alignment</t>
  </si>
  <si>
    <t>ARC-2015-2090R01</t>
  </si>
  <si>
    <t>QoS-Support-Streaming-Sessions</t>
  </si>
  <si>
    <t>ARC-2015-2089</t>
  </si>
  <si>
    <t>An Architectural View on 3GPP Rel-13 Interworking</t>
  </si>
  <si>
    <t>ARC-2015-2088</t>
  </si>
  <si>
    <t>TR0024_3GPP MTC feature_GROUPE</t>
  </si>
  <si>
    <t>ARC-2015-2087</t>
  </si>
  <si>
    <t>TR0024_3GPP MTC feature_HLCom</t>
  </si>
  <si>
    <t>ARC-2015-2086</t>
  </si>
  <si>
    <t>TR0024_3GPP MTC feature_MONTE</t>
  </si>
  <si>
    <t>ARC-2015-2085</t>
  </si>
  <si>
    <t>Resource Type Container to support mash-up for Release 2</t>
  </si>
  <si>
    <t>ARC-2015-2084</t>
  </si>
  <si>
    <t>TR0024_3GPP MTC feature_AESE</t>
  </si>
  <si>
    <t>ARC-2015-2083</t>
  </si>
  <si>
    <t>Skeleton of TR for WI0037</t>
  </si>
  <si>
    <t>ARC-2015-2082R01</t>
  </si>
  <si>
    <t>&lt;dataSink&gt; resource</t>
  </si>
  <si>
    <t>ARC-2015-2082</t>
  </si>
  <si>
    <t>ARC-2015-2081</t>
  </si>
  <si>
    <t>pending registration during offline</t>
  </si>
  <si>
    <t>ARC-2015-2080</t>
  </si>
  <si>
    <t>CR_deviceSetting resource</t>
  </si>
  <si>
    <t>ARC-2015-2079</t>
  </si>
  <si>
    <t>poa_for_retargeting_v2(mirror)</t>
  </si>
  <si>
    <t>ARC-2015-2078</t>
  </si>
  <si>
    <t>poa_for_retargeting_v1</t>
  </si>
  <si>
    <t>ARC-2015-2077</t>
  </si>
  <si>
    <t>CR_pendingNotification_resource</t>
  </si>
  <si>
    <t>ARC-2015-2076</t>
  </si>
  <si>
    <t>event_handler_discussion</t>
  </si>
  <si>
    <t>ARC-2015-2075</t>
  </si>
  <si>
    <t>CR_contentInstance_discovery</t>
  </si>
  <si>
    <t>ARC-2015-2074</t>
  </si>
  <si>
    <t>CR_tenant_support</t>
  </si>
  <si>
    <t>ARC-2015-2069</t>
  </si>
  <si>
    <t>Modifications to ServiceSubscribedNode and AppRule</t>
  </si>
  <si>
    <t>ALU (TIA)</t>
  </si>
  <si>
    <t>ARC-2015-2054</t>
  </si>
  <si>
    <t>Fix SRole-ID integration with Security ACPs</t>
  </si>
  <si>
    <t>ARC-2015-2053</t>
  </si>
  <si>
    <t>ARC-2015-2007R01</t>
  </si>
  <si>
    <t>ARC-2015-2006R01</t>
  </si>
  <si>
    <t>ARC-2015-1985R03</t>
  </si>
  <si>
    <t>Discovery</t>
  </si>
  <si>
    <t>Events</t>
  </si>
  <si>
    <t>PoA</t>
  </si>
  <si>
    <t>Registration</t>
  </si>
  <si>
    <t>Baseline</t>
  </si>
  <si>
    <t>TS-00xx WI-0018</t>
  </si>
  <si>
    <t>TR-00xx WI-0037</t>
  </si>
  <si>
    <t>Inputs</t>
  </si>
  <si>
    <t>Mashup</t>
  </si>
  <si>
    <t>TR-0021</t>
  </si>
  <si>
    <t>Resource Types</t>
  </si>
  <si>
    <t>C</t>
  </si>
  <si>
    <t>B</t>
  </si>
  <si>
    <t>D</t>
  </si>
  <si>
    <t>Groups</t>
  </si>
  <si>
    <t>E</t>
  </si>
  <si>
    <t>TR-0020</t>
  </si>
  <si>
    <t>Requests</t>
  </si>
  <si>
    <t>TR-0023 WI-0044</t>
  </si>
  <si>
    <t>TS-0001 WI-0026</t>
  </si>
  <si>
    <t>A</t>
  </si>
  <si>
    <t>Definitions</t>
  </si>
  <si>
    <t>Service Subscr.</t>
  </si>
  <si>
    <t>Container</t>
  </si>
  <si>
    <t>Collections Mgt</t>
  </si>
  <si>
    <t>TS-0001 WI-0029</t>
  </si>
  <si>
    <t>AppID</t>
  </si>
  <si>
    <t>TS-0001 WI-0028</t>
  </si>
  <si>
    <t>ARC-2015-2063R03</t>
  </si>
  <si>
    <t>ARC-2015-2070R01</t>
  </si>
  <si>
    <t>Discussion on modelling operations</t>
  </si>
  <si>
    <t>ARC-2015-2065R01</t>
  </si>
  <si>
    <t>Notification_Enhancement-Mirror</t>
  </si>
  <si>
    <t>Gemalto N.V</t>
  </si>
  <si>
    <t>ARC-2015-2064R02</t>
  </si>
  <si>
    <t>Notification Enhancement</t>
  </si>
  <si>
    <t>LWM2M_IW_ARC_Notification_Considerations</t>
  </si>
  <si>
    <t>TS-0014</t>
  </si>
  <si>
    <t>LWM2M</t>
  </si>
  <si>
    <t>ARC-2015-2153R01</t>
  </si>
  <si>
    <t>ARC-2015-2157</t>
  </si>
  <si>
    <t>3GPP_SCEF_interworking_discussions</t>
  </si>
  <si>
    <t>ARC-2015-2104R01</t>
  </si>
  <si>
    <t>ARC-2015-2101R02</t>
  </si>
  <si>
    <t>ARC-2015-2070R02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</si>
</sst>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3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3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16" borderId="0" applyNumberFormat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18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7" fillId="36" borderId="1" applyNumberFormat="0" applyAlignment="0" applyProtection="0"/>
    <xf numFmtId="0" fontId="45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6" fillId="38" borderId="1" applyNumberFormat="0" applyAlignment="0" applyProtection="0"/>
    <xf numFmtId="0" fontId="47" fillId="38" borderId="1" applyNumberFormat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1" borderId="0" applyNumberFormat="0" applyBorder="0" applyAlignment="0" applyProtection="0"/>
    <xf numFmtId="0" fontId="6" fillId="41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36" borderId="5" applyNumberFormat="0" applyAlignment="0" applyProtection="0"/>
    <xf numFmtId="0" fontId="56" fillId="3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6" fillId="0" borderId="14" applyNumberFormat="0" applyFill="0" applyAlignment="0" applyProtection="0"/>
    <xf numFmtId="0" fontId="68" fillId="44" borderId="15" applyNumberFormat="0" applyAlignment="0" applyProtection="0"/>
    <xf numFmtId="0" fontId="69" fillId="44" borderId="15" applyNumberFormat="0" applyAlignment="0" applyProtection="0"/>
  </cellStyleXfs>
  <cellXfs count="34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20" fontId="70" fillId="0" borderId="17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0" fillId="0" borderId="21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20" fontId="70" fillId="0" borderId="18" xfId="0" applyNumberFormat="1" applyFont="1" applyFill="1" applyBorder="1" applyAlignment="1">
      <alignment horizontal="center" vertical="center"/>
    </xf>
    <xf numFmtId="20" fontId="70" fillId="0" borderId="22" xfId="0" applyNumberFormat="1" applyFont="1" applyFill="1" applyBorder="1" applyAlignment="1">
      <alignment horizontal="center" vertical="center"/>
    </xf>
    <xf numFmtId="20" fontId="70" fillId="0" borderId="23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0" fillId="0" borderId="24" xfId="0" applyNumberFormat="1" applyFont="1" applyBorder="1" applyAlignment="1">
      <alignment horizontal="center" vertical="center"/>
    </xf>
    <xf numFmtId="20" fontId="70" fillId="0" borderId="19" xfId="0" applyNumberFormat="1" applyFont="1" applyFill="1" applyBorder="1" applyAlignment="1">
      <alignment horizontal="center" vertical="center"/>
    </xf>
    <xf numFmtId="20" fontId="70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0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8" width="10.7109375" style="10" hidden="1" customWidth="1"/>
    <col min="9" max="9" width="10.7109375" style="3" customWidth="1"/>
    <col min="10" max="11" width="12.140625" style="3" customWidth="1"/>
    <col min="12" max="12" width="3.421875" style="0" customWidth="1"/>
    <col min="13" max="13" width="14.8515625" style="0" bestFit="1" customWidth="1"/>
    <col min="14" max="14" width="7.421875" style="0" bestFit="1" customWidth="1"/>
    <col min="15" max="15" width="16.7109375" style="0" customWidth="1"/>
  </cols>
  <sheetData>
    <row r="1" spans="1:11" ht="30" customHeight="1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61</v>
      </c>
      <c r="I1" s="2" t="s">
        <v>3</v>
      </c>
      <c r="J1" s="2" t="s">
        <v>40</v>
      </c>
      <c r="K1" s="2" t="s">
        <v>41</v>
      </c>
    </row>
    <row r="2" spans="1:21" ht="15">
      <c r="A2" s="9" t="s">
        <v>96</v>
      </c>
      <c r="B2" s="9" t="s">
        <v>97</v>
      </c>
      <c r="C2" s="9" t="s">
        <v>63</v>
      </c>
      <c r="D2" s="32">
        <v>42254.02768518519</v>
      </c>
      <c r="E2" s="10" t="s">
        <v>1</v>
      </c>
      <c r="F2" s="10" t="s">
        <v>67</v>
      </c>
      <c r="G2" s="10" t="s">
        <v>68</v>
      </c>
      <c r="H2" s="11" t="s">
        <v>306</v>
      </c>
      <c r="I2" s="10" t="s">
        <v>12</v>
      </c>
      <c r="J2" s="11">
        <f>VLOOKUP(I2,M$4:N$38,2,FALSE)</f>
        <v>6</v>
      </c>
      <c r="K2" s="10">
        <v>1</v>
      </c>
      <c r="M2" s="4"/>
      <c r="N2" s="4"/>
      <c r="O2" s="4"/>
      <c r="P2" s="4"/>
      <c r="Q2" s="4"/>
      <c r="R2" s="4"/>
      <c r="S2" s="4"/>
      <c r="T2" s="4"/>
      <c r="U2" s="7"/>
    </row>
    <row r="3" spans="1:21" ht="15">
      <c r="A3" s="9" t="s">
        <v>94</v>
      </c>
      <c r="B3" s="9" t="s">
        <v>95</v>
      </c>
      <c r="C3" s="9" t="s">
        <v>63</v>
      </c>
      <c r="D3" s="32">
        <v>42254.01783564815</v>
      </c>
      <c r="E3" s="10" t="s">
        <v>1</v>
      </c>
      <c r="F3" s="10" t="s">
        <v>67</v>
      </c>
      <c r="G3" s="10" t="s">
        <v>68</v>
      </c>
      <c r="H3" s="10" t="s">
        <v>306</v>
      </c>
      <c r="I3" s="10" t="s">
        <v>12</v>
      </c>
      <c r="J3" s="11">
        <f>VLOOKUP(I3,M$4:N$38,2,FALSE)</f>
        <v>6</v>
      </c>
      <c r="K3" s="10">
        <v>2</v>
      </c>
      <c r="M3" s="5" t="s">
        <v>37</v>
      </c>
      <c r="N3" s="5" t="s">
        <v>40</v>
      </c>
      <c r="O3" s="5" t="s">
        <v>38</v>
      </c>
      <c r="P3" s="5" t="s">
        <v>5</v>
      </c>
      <c r="Q3" s="5" t="s">
        <v>6</v>
      </c>
      <c r="R3" s="5" t="s">
        <v>7</v>
      </c>
      <c r="S3" s="5" t="s">
        <v>8</v>
      </c>
      <c r="T3" s="8" t="s">
        <v>39</v>
      </c>
      <c r="U3" s="6" t="s">
        <v>42</v>
      </c>
    </row>
    <row r="4" spans="1:21" ht="15">
      <c r="A4" s="9" t="s">
        <v>101</v>
      </c>
      <c r="B4" s="9" t="s">
        <v>102</v>
      </c>
      <c r="C4" s="9" t="s">
        <v>103</v>
      </c>
      <c r="D4" s="32">
        <v>42251.44366898148</v>
      </c>
      <c r="E4" s="10" t="s">
        <v>1</v>
      </c>
      <c r="F4" s="10" t="s">
        <v>88</v>
      </c>
      <c r="G4" s="10" t="s">
        <v>290</v>
      </c>
      <c r="H4" s="11" t="s">
        <v>298</v>
      </c>
      <c r="I4" s="10" t="s">
        <v>12</v>
      </c>
      <c r="J4" s="11">
        <f>VLOOKUP(I4,M$4:N$38,2,FALSE)</f>
        <v>6</v>
      </c>
      <c r="K4" s="10">
        <v>3</v>
      </c>
      <c r="M4" s="14" t="s">
        <v>51</v>
      </c>
      <c r="N4" s="15">
        <v>1</v>
      </c>
      <c r="O4" s="14"/>
      <c r="P4" s="14" t="s">
        <v>4</v>
      </c>
      <c r="Q4" s="16">
        <v>0.3125</v>
      </c>
      <c r="R4" s="16">
        <v>0.3541666666666667</v>
      </c>
      <c r="S4" s="17">
        <f>R4-Q4</f>
        <v>0.041666666666666685</v>
      </c>
      <c r="T4" s="14">
        <f>_xlfn.COUNTIFS(I$2:I$386,M4,K$2:K$386,"&lt;99")</f>
        <v>0</v>
      </c>
      <c r="U4" s="18">
        <f>IF(T4&gt;0,S4/T4,0)</f>
        <v>0</v>
      </c>
    </row>
    <row r="5" spans="1:21" ht="15">
      <c r="A5" s="9" t="s">
        <v>325</v>
      </c>
      <c r="B5" s="9" t="s">
        <v>102</v>
      </c>
      <c r="C5" s="9" t="s">
        <v>103</v>
      </c>
      <c r="D5" s="32">
        <v>42254.63795138889</v>
      </c>
      <c r="E5" s="10" t="s">
        <v>1</v>
      </c>
      <c r="F5" s="10" t="s">
        <v>88</v>
      </c>
      <c r="G5" s="10" t="s">
        <v>290</v>
      </c>
      <c r="H5" s="11" t="s">
        <v>298</v>
      </c>
      <c r="I5" s="10" t="s">
        <v>12</v>
      </c>
      <c r="J5" s="11">
        <f>VLOOKUP(I5,M$4:N$38,2,FALSE)</f>
        <v>6</v>
      </c>
      <c r="K5" s="10">
        <v>4</v>
      </c>
      <c r="M5" s="12" t="s">
        <v>9</v>
      </c>
      <c r="N5" s="19">
        <v>2</v>
      </c>
      <c r="O5" s="12"/>
      <c r="P5" s="12" t="s">
        <v>4</v>
      </c>
      <c r="Q5" s="20">
        <v>0.3541666666666667</v>
      </c>
      <c r="R5" s="20">
        <v>0.4375</v>
      </c>
      <c r="S5" s="21">
        <f>R5-Q5</f>
        <v>0.08333333333333331</v>
      </c>
      <c r="T5" s="12">
        <f>_xlfn.COUNTIFS(I$2:I$386,M5,K$2:K$386,"&lt;99")</f>
        <v>0</v>
      </c>
      <c r="U5" s="22">
        <f>IF(T5&gt;0,S5/T5,0)</f>
        <v>0</v>
      </c>
    </row>
    <row r="6" spans="1:21" ht="15">
      <c r="A6" s="9" t="s">
        <v>125</v>
      </c>
      <c r="B6" s="9" t="s">
        <v>126</v>
      </c>
      <c r="C6" s="9" t="s">
        <v>79</v>
      </c>
      <c r="D6" s="32">
        <v>42247.8525</v>
      </c>
      <c r="E6" s="10" t="s">
        <v>1</v>
      </c>
      <c r="F6" s="10" t="s">
        <v>311</v>
      </c>
      <c r="G6" s="10" t="s">
        <v>312</v>
      </c>
      <c r="H6" s="11" t="s">
        <v>298</v>
      </c>
      <c r="I6" s="10" t="s">
        <v>12</v>
      </c>
      <c r="J6" s="11">
        <f>VLOOKUP(I6,M$4:N$38,2,FALSE)</f>
        <v>6</v>
      </c>
      <c r="K6" s="10">
        <v>5</v>
      </c>
      <c r="M6" s="12" t="s">
        <v>10</v>
      </c>
      <c r="N6" s="19">
        <v>3</v>
      </c>
      <c r="O6" s="12"/>
      <c r="P6" s="12" t="s">
        <v>4</v>
      </c>
      <c r="Q6" s="20">
        <v>0.4583333333333333</v>
      </c>
      <c r="R6" s="20">
        <v>0.5208333333333334</v>
      </c>
      <c r="S6" s="21">
        <f>R6-Q6</f>
        <v>0.06250000000000006</v>
      </c>
      <c r="T6" s="12">
        <f>_xlfn.COUNTIFS(I$2:I$386,M6,K$2:K$386,"&lt;99")</f>
        <v>0</v>
      </c>
      <c r="U6" s="22">
        <f>IF(T6&gt;0,S6/T6,0)</f>
        <v>0</v>
      </c>
    </row>
    <row r="7" spans="1:21" ht="15">
      <c r="A7" s="9" t="s">
        <v>123</v>
      </c>
      <c r="B7" s="9" t="s">
        <v>124</v>
      </c>
      <c r="C7" s="9" t="s">
        <v>79</v>
      </c>
      <c r="D7" s="32">
        <v>42247.85422453703</v>
      </c>
      <c r="E7" s="10" t="s">
        <v>1</v>
      </c>
      <c r="F7" s="10" t="s">
        <v>311</v>
      </c>
      <c r="G7" s="10" t="s">
        <v>312</v>
      </c>
      <c r="H7" s="11" t="s">
        <v>298</v>
      </c>
      <c r="I7" s="10" t="s">
        <v>12</v>
      </c>
      <c r="J7" s="11">
        <f>VLOOKUP(I7,M$4:N$38,2,FALSE)</f>
        <v>6</v>
      </c>
      <c r="K7" s="10">
        <v>6</v>
      </c>
      <c r="M7" s="12" t="s">
        <v>56</v>
      </c>
      <c r="N7" s="19">
        <v>4</v>
      </c>
      <c r="O7" s="12"/>
      <c r="P7" s="12" t="s">
        <v>4</v>
      </c>
      <c r="Q7" s="20">
        <v>0.5208333333333334</v>
      </c>
      <c r="R7" s="20">
        <v>0.5625</v>
      </c>
      <c r="S7" s="21">
        <f>R7-Q7</f>
        <v>0.04166666666666663</v>
      </c>
      <c r="T7" s="12">
        <f>_xlfn.COUNTIFS(I$2:I$386,M7,K$2:K$386,"&lt;99")</f>
        <v>0</v>
      </c>
      <c r="U7" s="22">
        <f>IF(T7&gt;0,S7/T7,0)</f>
        <v>0</v>
      </c>
    </row>
    <row r="8" spans="1:21" ht="15">
      <c r="A8" s="9" t="s">
        <v>234</v>
      </c>
      <c r="B8" s="9" t="s">
        <v>235</v>
      </c>
      <c r="C8" s="9" t="s">
        <v>232</v>
      </c>
      <c r="D8" s="32">
        <v>42249.15027777778</v>
      </c>
      <c r="E8" s="10" t="s">
        <v>1</v>
      </c>
      <c r="F8" s="10" t="s">
        <v>83</v>
      </c>
      <c r="G8" s="10" t="s">
        <v>84</v>
      </c>
      <c r="H8" s="11" t="s">
        <v>297</v>
      </c>
      <c r="I8" s="10" t="s">
        <v>12</v>
      </c>
      <c r="J8" s="11">
        <f>VLOOKUP(I8,M$4:N$38,2,FALSE)</f>
        <v>6</v>
      </c>
      <c r="K8" s="10">
        <v>7</v>
      </c>
      <c r="M8" s="12" t="s">
        <v>11</v>
      </c>
      <c r="N8" s="19">
        <v>5</v>
      </c>
      <c r="O8" s="12"/>
      <c r="P8" s="12" t="s">
        <v>4</v>
      </c>
      <c r="Q8" s="20">
        <v>0.5625</v>
      </c>
      <c r="R8" s="20">
        <v>0.625</v>
      </c>
      <c r="S8" s="21">
        <f>R8-Q8</f>
        <v>0.0625</v>
      </c>
      <c r="T8" s="12">
        <f>_xlfn.COUNTIFS(I$2:I$386,M8,K$2:K$386,"&lt;99")</f>
        <v>0</v>
      </c>
      <c r="U8" s="22">
        <f>IF(T8&gt;0,S8/T8,0)</f>
        <v>0</v>
      </c>
    </row>
    <row r="9" spans="1:21" ht="15">
      <c r="A9" s="9" t="s">
        <v>230</v>
      </c>
      <c r="B9" s="9" t="s">
        <v>231</v>
      </c>
      <c r="C9" s="9" t="s">
        <v>232</v>
      </c>
      <c r="D9" s="32">
        <v>42249.15126157407</v>
      </c>
      <c r="E9" s="10" t="s">
        <v>1</v>
      </c>
      <c r="F9" s="10" t="s">
        <v>83</v>
      </c>
      <c r="G9" s="10" t="s">
        <v>84</v>
      </c>
      <c r="H9" s="10" t="s">
        <v>297</v>
      </c>
      <c r="I9" s="10" t="s">
        <v>12</v>
      </c>
      <c r="J9" s="11">
        <f>VLOOKUP(I9,M$4:N$38,2,FALSE)</f>
        <v>6</v>
      </c>
      <c r="K9" s="10">
        <v>8</v>
      </c>
      <c r="M9" s="24" t="s">
        <v>12</v>
      </c>
      <c r="N9" s="25">
        <v>6</v>
      </c>
      <c r="O9" s="24" t="s">
        <v>64</v>
      </c>
      <c r="P9" s="24" t="s">
        <v>4</v>
      </c>
      <c r="Q9" s="26">
        <v>0.6458333333333334</v>
      </c>
      <c r="R9" s="26">
        <v>0.7083333333333334</v>
      </c>
      <c r="S9" s="27">
        <f>R9-Q9</f>
        <v>0.0625</v>
      </c>
      <c r="T9" s="24">
        <f>_xlfn.COUNTIFS(I$2:I$386,M9,K$2:K$386,"&lt;99")</f>
        <v>8</v>
      </c>
      <c r="U9" s="28">
        <f>IF(T9&gt;0,S9/T9,0)</f>
        <v>0.0078125</v>
      </c>
    </row>
    <row r="10" spans="1:21" ht="15">
      <c r="A10" s="9" t="s">
        <v>236</v>
      </c>
      <c r="B10" s="9" t="s">
        <v>235</v>
      </c>
      <c r="C10" s="9" t="s">
        <v>232</v>
      </c>
      <c r="D10" s="32">
        <v>42245.23701388889</v>
      </c>
      <c r="E10" s="10" t="s">
        <v>1</v>
      </c>
      <c r="F10" s="10" t="s">
        <v>88</v>
      </c>
      <c r="G10" s="10" t="s">
        <v>84</v>
      </c>
      <c r="H10" s="11" t="s">
        <v>297</v>
      </c>
      <c r="I10" s="10" t="s">
        <v>12</v>
      </c>
      <c r="J10" s="11">
        <f>VLOOKUP(I10,M$4:N$38,2,FALSE)</f>
        <v>6</v>
      </c>
      <c r="K10" s="10">
        <v>99</v>
      </c>
      <c r="M10" s="24" t="s">
        <v>15</v>
      </c>
      <c r="N10" s="25">
        <v>7</v>
      </c>
      <c r="O10" s="24" t="s">
        <v>64</v>
      </c>
      <c r="P10" s="24" t="s">
        <v>4</v>
      </c>
      <c r="Q10" s="26">
        <v>0.7083333333333334</v>
      </c>
      <c r="R10" s="26">
        <v>0.7708333333333334</v>
      </c>
      <c r="S10" s="27">
        <f>R10-Q10</f>
        <v>0.0625</v>
      </c>
      <c r="T10" s="24">
        <f>_xlfn.COUNTIFS(I$2:I$386,M10,K$2:K$386,"&lt;99")</f>
        <v>4</v>
      </c>
      <c r="U10" s="28">
        <f>IF(T10&gt;0,S10/T10,0)</f>
        <v>0.015625</v>
      </c>
    </row>
    <row r="11" spans="1:21" ht="15">
      <c r="A11" s="9" t="s">
        <v>233</v>
      </c>
      <c r="B11" s="9" t="s">
        <v>231</v>
      </c>
      <c r="C11" s="9" t="s">
        <v>232</v>
      </c>
      <c r="D11" s="32">
        <v>42245.23881944444</v>
      </c>
      <c r="E11" s="10" t="s">
        <v>1</v>
      </c>
      <c r="F11" s="10" t="s">
        <v>88</v>
      </c>
      <c r="G11" s="10" t="s">
        <v>84</v>
      </c>
      <c r="H11" s="11" t="s">
        <v>297</v>
      </c>
      <c r="I11" s="10" t="s">
        <v>12</v>
      </c>
      <c r="J11" s="11">
        <f>VLOOKUP(I11,M$4:N$38,2,FALSE)</f>
        <v>6</v>
      </c>
      <c r="K11" s="10">
        <v>99</v>
      </c>
      <c r="M11" s="14" t="s">
        <v>14</v>
      </c>
      <c r="N11" s="15">
        <v>8</v>
      </c>
      <c r="O11" s="14"/>
      <c r="P11" s="14" t="s">
        <v>13</v>
      </c>
      <c r="Q11" s="16">
        <v>0.3125</v>
      </c>
      <c r="R11" s="16">
        <v>0.3541666666666667</v>
      </c>
      <c r="S11" s="17">
        <f aca="true" t="shared" si="0" ref="S11:S17">R11-Q11</f>
        <v>0.041666666666666685</v>
      </c>
      <c r="T11" s="14">
        <f>_xlfn.COUNTIFS(I$2:I$386,M11,K$2:K$386,"&lt;99")</f>
        <v>0</v>
      </c>
      <c r="U11" s="18">
        <f aca="true" t="shared" si="1" ref="U11:U16">IF(T11&gt;0,S11/T11,0)</f>
        <v>0</v>
      </c>
    </row>
    <row r="12" spans="1:21" ht="15">
      <c r="A12" s="9" t="s">
        <v>244</v>
      </c>
      <c r="B12" s="9" t="s">
        <v>245</v>
      </c>
      <c r="C12" s="9" t="s">
        <v>72</v>
      </c>
      <c r="D12" s="32">
        <v>42244.50263888889</v>
      </c>
      <c r="E12" s="10" t="s">
        <v>1</v>
      </c>
      <c r="F12" s="10" t="s">
        <v>292</v>
      </c>
      <c r="G12" s="10" t="s">
        <v>293</v>
      </c>
      <c r="H12" s="11" t="s">
        <v>298</v>
      </c>
      <c r="I12" s="10" t="s">
        <v>15</v>
      </c>
      <c r="J12" s="11">
        <f>VLOOKUP(I12,M$4:N$38,2,FALSE)</f>
        <v>7</v>
      </c>
      <c r="K12" s="10">
        <v>1</v>
      </c>
      <c r="M12" s="12" t="s">
        <v>16</v>
      </c>
      <c r="N12" s="19">
        <v>9</v>
      </c>
      <c r="O12" s="12"/>
      <c r="P12" s="12" t="s">
        <v>13</v>
      </c>
      <c r="Q12" s="20">
        <v>0.3541666666666667</v>
      </c>
      <c r="R12" s="20">
        <v>0.4166666666666667</v>
      </c>
      <c r="S12" s="21">
        <f t="shared" si="0"/>
        <v>0.0625</v>
      </c>
      <c r="T12" s="12">
        <f>_xlfn.COUNTIFS(I$2:I$386,M12,K$2:K$386,"&lt;99")</f>
        <v>0</v>
      </c>
      <c r="U12" s="22">
        <f t="shared" si="1"/>
        <v>0</v>
      </c>
    </row>
    <row r="13" spans="1:21" ht="15">
      <c r="A13" s="9" t="s">
        <v>256</v>
      </c>
      <c r="B13" s="9" t="s">
        <v>257</v>
      </c>
      <c r="C13" s="9" t="s">
        <v>201</v>
      </c>
      <c r="D13" s="32">
        <v>42244.125069444446</v>
      </c>
      <c r="E13" s="10" t="s">
        <v>1</v>
      </c>
      <c r="F13" s="10" t="s">
        <v>292</v>
      </c>
      <c r="G13" s="10" t="s">
        <v>290</v>
      </c>
      <c r="H13" s="10" t="s">
        <v>298</v>
      </c>
      <c r="I13" s="10" t="s">
        <v>15</v>
      </c>
      <c r="J13" s="11">
        <f>VLOOKUP(I13,M$4:N$38,2,FALSE)</f>
        <v>7</v>
      </c>
      <c r="K13" s="10">
        <v>2</v>
      </c>
      <c r="M13" s="24" t="s">
        <v>17</v>
      </c>
      <c r="N13" s="25">
        <v>10</v>
      </c>
      <c r="O13" s="24" t="s">
        <v>71</v>
      </c>
      <c r="P13" s="24" t="s">
        <v>13</v>
      </c>
      <c r="Q13" s="26">
        <v>0.4375</v>
      </c>
      <c r="R13" s="26">
        <v>0.5</v>
      </c>
      <c r="S13" s="27">
        <f t="shared" si="0"/>
        <v>0.0625</v>
      </c>
      <c r="T13" s="24">
        <f>_xlfn.COUNTIFS(I$2:I$386,M13,K$2:K$386,"&lt;99")</f>
        <v>8</v>
      </c>
      <c r="U13" s="28">
        <f t="shared" si="1"/>
        <v>0.0078125</v>
      </c>
    </row>
    <row r="14" spans="1:21" ht="15">
      <c r="A14" s="9" t="s">
        <v>199</v>
      </c>
      <c r="B14" s="9" t="s">
        <v>200</v>
      </c>
      <c r="C14" s="9" t="s">
        <v>201</v>
      </c>
      <c r="D14" s="32">
        <v>42247.14496527778</v>
      </c>
      <c r="E14" s="10" t="s">
        <v>1</v>
      </c>
      <c r="F14" s="10" t="s">
        <v>292</v>
      </c>
      <c r="G14" s="10" t="s">
        <v>293</v>
      </c>
      <c r="H14" s="10" t="s">
        <v>298</v>
      </c>
      <c r="I14" s="10" t="s">
        <v>15</v>
      </c>
      <c r="J14" s="11">
        <f>VLOOKUP(I14,M$4:N$38,2,FALSE)</f>
        <v>7</v>
      </c>
      <c r="K14" s="10">
        <v>3</v>
      </c>
      <c r="M14" s="12" t="s">
        <v>45</v>
      </c>
      <c r="N14" s="19">
        <v>11</v>
      </c>
      <c r="O14" s="12"/>
      <c r="P14" s="12" t="s">
        <v>13</v>
      </c>
      <c r="Q14" s="20">
        <v>0.5</v>
      </c>
      <c r="R14" s="20">
        <v>0.5625</v>
      </c>
      <c r="S14" s="21">
        <f t="shared" si="0"/>
        <v>0.0625</v>
      </c>
      <c r="T14" s="12">
        <f>_xlfn.COUNTIFS(I$2:I$386,M14,K$2:K$386,"&lt;99")</f>
        <v>0</v>
      </c>
      <c r="U14" s="22">
        <f t="shared" si="1"/>
        <v>0</v>
      </c>
    </row>
    <row r="15" spans="1:21" ht="15">
      <c r="A15" s="9" t="s">
        <v>254</v>
      </c>
      <c r="B15" s="9" t="s">
        <v>255</v>
      </c>
      <c r="C15" s="9" t="s">
        <v>201</v>
      </c>
      <c r="D15" s="32">
        <v>42244.21559027778</v>
      </c>
      <c r="E15" s="10" t="s">
        <v>1</v>
      </c>
      <c r="F15" s="10" t="s">
        <v>292</v>
      </c>
      <c r="G15" s="10" t="s">
        <v>293</v>
      </c>
      <c r="H15" s="11" t="s">
        <v>298</v>
      </c>
      <c r="I15" s="10" t="s">
        <v>15</v>
      </c>
      <c r="J15" s="11">
        <f>VLOOKUP(I15,M$4:N$38,2,FALSE)</f>
        <v>7</v>
      </c>
      <c r="K15" s="10">
        <v>4</v>
      </c>
      <c r="M15" s="24" t="s">
        <v>44</v>
      </c>
      <c r="N15" s="25">
        <v>12</v>
      </c>
      <c r="O15" s="24" t="s">
        <v>64</v>
      </c>
      <c r="P15" s="24" t="s">
        <v>13</v>
      </c>
      <c r="Q15" s="26">
        <v>0.5625</v>
      </c>
      <c r="R15" s="26">
        <v>0.625</v>
      </c>
      <c r="S15" s="27">
        <f t="shared" si="0"/>
        <v>0.0625</v>
      </c>
      <c r="T15" s="24">
        <f>_xlfn.COUNTIFS(I$2:I$386,M15,K$2:K$386,"&lt;99")</f>
        <v>11</v>
      </c>
      <c r="U15" s="28">
        <f t="shared" si="1"/>
        <v>0.005681818181818182</v>
      </c>
    </row>
    <row r="16" spans="1:21" ht="15">
      <c r="A16" s="9" t="s">
        <v>275</v>
      </c>
      <c r="B16" s="9" t="s">
        <v>276</v>
      </c>
      <c r="C16" s="9" t="s">
        <v>65</v>
      </c>
      <c r="D16" s="32">
        <v>42247.063159722224</v>
      </c>
      <c r="E16" s="10" t="s">
        <v>1</v>
      </c>
      <c r="F16" s="10" t="s">
        <v>87</v>
      </c>
      <c r="G16" s="10" t="s">
        <v>89</v>
      </c>
      <c r="H16" s="10" t="s">
        <v>297</v>
      </c>
      <c r="I16" s="10" t="s">
        <v>17</v>
      </c>
      <c r="J16" s="11">
        <f>VLOOKUP(I16,M$4:N$38,2,FALSE)</f>
        <v>10</v>
      </c>
      <c r="K16" s="10">
        <v>1</v>
      </c>
      <c r="M16" s="24" t="s">
        <v>52</v>
      </c>
      <c r="N16" s="25">
        <v>13</v>
      </c>
      <c r="O16" s="24" t="s">
        <v>81</v>
      </c>
      <c r="P16" s="24" t="s">
        <v>13</v>
      </c>
      <c r="Q16" s="26">
        <v>0.625</v>
      </c>
      <c r="R16" s="26">
        <v>0.7083333333333334</v>
      </c>
      <c r="S16" s="27">
        <f t="shared" si="0"/>
        <v>0.08333333333333337</v>
      </c>
      <c r="T16" s="24">
        <f>_xlfn.COUNTIFS(I$2:I$386,M16,K$2:K$386,"&lt;99")</f>
        <v>15</v>
      </c>
      <c r="U16" s="28">
        <f t="shared" si="1"/>
        <v>0.005555555555555558</v>
      </c>
    </row>
    <row r="17" spans="1:21" ht="15">
      <c r="A17" s="9" t="s">
        <v>240</v>
      </c>
      <c r="B17" s="9" t="s">
        <v>241</v>
      </c>
      <c r="C17" s="9" t="s">
        <v>239</v>
      </c>
      <c r="D17" s="32">
        <v>42244.64047453704</v>
      </c>
      <c r="E17" s="10" t="s">
        <v>1</v>
      </c>
      <c r="F17" s="10" t="s">
        <v>83</v>
      </c>
      <c r="G17" s="10" t="s">
        <v>89</v>
      </c>
      <c r="H17" s="10" t="s">
        <v>298</v>
      </c>
      <c r="I17" s="10" t="s">
        <v>17</v>
      </c>
      <c r="J17" s="11">
        <f>VLOOKUP(I17,M$4:N$38,2,FALSE)</f>
        <v>10</v>
      </c>
      <c r="K17" s="10">
        <v>2</v>
      </c>
      <c r="M17" s="24" t="s">
        <v>53</v>
      </c>
      <c r="N17" s="25">
        <v>14</v>
      </c>
      <c r="O17" s="24" t="s">
        <v>64</v>
      </c>
      <c r="P17" s="24" t="s">
        <v>13</v>
      </c>
      <c r="Q17" s="26">
        <v>0.7083333333333334</v>
      </c>
      <c r="R17" s="26">
        <v>0.7708333333333334</v>
      </c>
      <c r="S17" s="27">
        <f t="shared" si="0"/>
        <v>0.0625</v>
      </c>
      <c r="T17" s="24">
        <f>_xlfn.COUNTIFS(I$2:I$386,M17,K$2:K$386,"&lt;99")</f>
        <v>15</v>
      </c>
      <c r="U17" s="28">
        <f aca="true" t="shared" si="2" ref="U17:U22">IF(T17&gt;0,S17/T17,0)</f>
        <v>0.004166666666666667</v>
      </c>
    </row>
    <row r="18" spans="1:21" ht="15">
      <c r="A18" s="9" t="s">
        <v>237</v>
      </c>
      <c r="B18" s="9" t="s">
        <v>238</v>
      </c>
      <c r="C18" s="9" t="s">
        <v>239</v>
      </c>
      <c r="D18" s="32">
        <v>42244.64318287037</v>
      </c>
      <c r="E18" s="10" t="s">
        <v>1</v>
      </c>
      <c r="F18" s="10" t="s">
        <v>83</v>
      </c>
      <c r="G18" s="10" t="s">
        <v>89</v>
      </c>
      <c r="H18" s="11" t="s">
        <v>298</v>
      </c>
      <c r="I18" s="10" t="s">
        <v>17</v>
      </c>
      <c r="J18" s="11">
        <f>VLOOKUP(I18,M$4:N$38,2,FALSE)</f>
        <v>10</v>
      </c>
      <c r="K18" s="10">
        <v>3</v>
      </c>
      <c r="M18" s="14" t="s">
        <v>19</v>
      </c>
      <c r="N18" s="15">
        <v>15</v>
      </c>
      <c r="O18" s="14"/>
      <c r="P18" s="14" t="s">
        <v>18</v>
      </c>
      <c r="Q18" s="16">
        <v>0.3125</v>
      </c>
      <c r="R18" s="16">
        <v>0.3541666666666667</v>
      </c>
      <c r="S18" s="17">
        <f aca="true" t="shared" si="3" ref="S18:S31">R18-Q18</f>
        <v>0.041666666666666685</v>
      </c>
      <c r="T18" s="14">
        <f>_xlfn.COUNTIFS(I$2:I$386,M18,K$2:K$386,"&lt;99")</f>
        <v>0</v>
      </c>
      <c r="U18" s="18">
        <f t="shared" si="2"/>
        <v>0</v>
      </c>
    </row>
    <row r="19" spans="1:21" ht="15">
      <c r="A19" s="9" t="s">
        <v>277</v>
      </c>
      <c r="B19" s="9" t="s">
        <v>278</v>
      </c>
      <c r="C19" s="9" t="s">
        <v>279</v>
      </c>
      <c r="D19" s="32">
        <v>42240.43782407408</v>
      </c>
      <c r="E19" s="10" t="s">
        <v>1</v>
      </c>
      <c r="F19" s="10" t="s">
        <v>83</v>
      </c>
      <c r="G19" s="10" t="s">
        <v>308</v>
      </c>
      <c r="H19" s="10" t="s">
        <v>298</v>
      </c>
      <c r="I19" s="10" t="s">
        <v>17</v>
      </c>
      <c r="J19" s="11">
        <f>VLOOKUP(I19,M$4:N$38,2,FALSE)</f>
        <v>10</v>
      </c>
      <c r="K19" s="10">
        <v>4</v>
      </c>
      <c r="M19" s="24" t="s">
        <v>20</v>
      </c>
      <c r="N19" s="25">
        <v>16</v>
      </c>
      <c r="O19" s="24" t="s">
        <v>64</v>
      </c>
      <c r="P19" s="24" t="s">
        <v>18</v>
      </c>
      <c r="Q19" s="26">
        <v>0.3541666666666667</v>
      </c>
      <c r="R19" s="26">
        <v>0.4166666666666667</v>
      </c>
      <c r="S19" s="27">
        <f t="shared" si="3"/>
        <v>0.0625</v>
      </c>
      <c r="T19" s="24">
        <f>_xlfn.COUNTIFS(I$2:I$386,M19,K$2:K$386,"&lt;99")</f>
        <v>11</v>
      </c>
      <c r="U19" s="28">
        <f t="shared" si="2"/>
        <v>0.005681818181818182</v>
      </c>
    </row>
    <row r="20" spans="1:21" ht="15">
      <c r="A20" s="9" t="s">
        <v>282</v>
      </c>
      <c r="B20" s="9" t="s">
        <v>281</v>
      </c>
      <c r="C20" s="9" t="s">
        <v>279</v>
      </c>
      <c r="D20" s="32">
        <v>42222.802465277775</v>
      </c>
      <c r="E20" s="10" t="s">
        <v>1</v>
      </c>
      <c r="F20" s="10" t="s">
        <v>83</v>
      </c>
      <c r="G20" s="10" t="s">
        <v>308</v>
      </c>
      <c r="H20" s="10" t="s">
        <v>298</v>
      </c>
      <c r="I20" s="10" t="s">
        <v>17</v>
      </c>
      <c r="J20" s="11">
        <f>VLOOKUP(I20,M$4:N$38,2,FALSE)</f>
        <v>10</v>
      </c>
      <c r="K20" s="10">
        <v>5</v>
      </c>
      <c r="M20" s="24" t="s">
        <v>21</v>
      </c>
      <c r="N20" s="25">
        <v>17</v>
      </c>
      <c r="O20" s="24" t="s">
        <v>64</v>
      </c>
      <c r="P20" s="24" t="s">
        <v>18</v>
      </c>
      <c r="Q20" s="26">
        <v>0.4375</v>
      </c>
      <c r="R20" s="26">
        <v>0.5</v>
      </c>
      <c r="S20" s="27">
        <f t="shared" si="3"/>
        <v>0.0625</v>
      </c>
      <c r="T20" s="24">
        <f>_xlfn.COUNTIFS(I$2:I$386,M20,K$2:K$386,"&lt;99")</f>
        <v>15</v>
      </c>
      <c r="U20" s="28">
        <f t="shared" si="2"/>
        <v>0.004166666666666667</v>
      </c>
    </row>
    <row r="21" spans="1:21" ht="15">
      <c r="A21" s="9" t="s">
        <v>280</v>
      </c>
      <c r="B21" s="9" t="s">
        <v>281</v>
      </c>
      <c r="C21" s="9" t="s">
        <v>279</v>
      </c>
      <c r="D21" s="32">
        <v>42222.802199074074</v>
      </c>
      <c r="E21" s="10" t="s">
        <v>1</v>
      </c>
      <c r="F21" s="10" t="s">
        <v>83</v>
      </c>
      <c r="G21" s="10" t="s">
        <v>308</v>
      </c>
      <c r="H21" s="10" t="s">
        <v>298</v>
      </c>
      <c r="I21" s="10" t="s">
        <v>17</v>
      </c>
      <c r="J21" s="11">
        <f>VLOOKUP(I21,M$4:N$38,2,FALSE)</f>
        <v>10</v>
      </c>
      <c r="K21" s="10">
        <v>6</v>
      </c>
      <c r="M21" s="12" t="s">
        <v>47</v>
      </c>
      <c r="N21" s="19">
        <v>18</v>
      </c>
      <c r="O21" s="12"/>
      <c r="P21" s="12" t="s">
        <v>18</v>
      </c>
      <c r="Q21" s="20">
        <v>0.5</v>
      </c>
      <c r="R21" s="20">
        <v>0.5625</v>
      </c>
      <c r="S21" s="21">
        <f t="shared" si="3"/>
        <v>0.0625</v>
      </c>
      <c r="T21" s="12">
        <f>_xlfn.COUNTIFS(I$2:I$386,M21,K$2:K$386,"&lt;99")</f>
        <v>0</v>
      </c>
      <c r="U21" s="22">
        <f t="shared" si="2"/>
        <v>0</v>
      </c>
    </row>
    <row r="22" spans="1:21" ht="15">
      <c r="A22" s="9" t="s">
        <v>154</v>
      </c>
      <c r="B22" s="9" t="s">
        <v>155</v>
      </c>
      <c r="C22" s="9" t="s">
        <v>0</v>
      </c>
      <c r="D22" s="32">
        <v>42247.36913194445</v>
      </c>
      <c r="E22" s="10" t="s">
        <v>1</v>
      </c>
      <c r="F22" s="10" t="s">
        <v>83</v>
      </c>
      <c r="G22" s="10" t="s">
        <v>308</v>
      </c>
      <c r="H22" s="11" t="s">
        <v>298</v>
      </c>
      <c r="I22" s="10" t="s">
        <v>17</v>
      </c>
      <c r="J22" s="11">
        <f>VLOOKUP(I22,M$4:N$38,2,FALSE)</f>
        <v>10</v>
      </c>
      <c r="K22" s="10">
        <v>7</v>
      </c>
      <c r="M22" s="12" t="s">
        <v>54</v>
      </c>
      <c r="N22" s="19">
        <v>19</v>
      </c>
      <c r="O22" s="12"/>
      <c r="P22" s="12" t="s">
        <v>18</v>
      </c>
      <c r="Q22" s="20">
        <v>0.5625</v>
      </c>
      <c r="R22" s="20">
        <v>0.625</v>
      </c>
      <c r="S22" s="21">
        <f t="shared" si="3"/>
        <v>0.0625</v>
      </c>
      <c r="T22" s="12">
        <f>_xlfn.COUNTIFS(I$2:I$386,M22,K$2:K$386,"&lt;99")</f>
        <v>0</v>
      </c>
      <c r="U22" s="22">
        <f t="shared" si="2"/>
        <v>0</v>
      </c>
    </row>
    <row r="23" spans="1:21" ht="15">
      <c r="A23" s="9" t="s">
        <v>152</v>
      </c>
      <c r="B23" s="9" t="s">
        <v>153</v>
      </c>
      <c r="C23" s="9" t="s">
        <v>0</v>
      </c>
      <c r="D23" s="32">
        <v>42247.36949074074</v>
      </c>
      <c r="E23" s="10" t="s">
        <v>1</v>
      </c>
      <c r="F23" s="10" t="s">
        <v>83</v>
      </c>
      <c r="G23" s="10" t="s">
        <v>308</v>
      </c>
      <c r="H23" s="10" t="s">
        <v>298</v>
      </c>
      <c r="I23" s="10" t="s">
        <v>17</v>
      </c>
      <c r="J23" s="11">
        <f>VLOOKUP(I23,M$4:N$38,2,FALSE)</f>
        <v>10</v>
      </c>
      <c r="K23" s="10">
        <v>8</v>
      </c>
      <c r="M23" s="12" t="s">
        <v>46</v>
      </c>
      <c r="N23" s="19">
        <v>20</v>
      </c>
      <c r="O23" s="12"/>
      <c r="P23" s="12" t="s">
        <v>18</v>
      </c>
      <c r="Q23" s="20">
        <v>0.6458333333333334</v>
      </c>
      <c r="R23" s="20">
        <v>0.7083333333333334</v>
      </c>
      <c r="S23" s="21">
        <f t="shared" si="3"/>
        <v>0.0625</v>
      </c>
      <c r="T23" s="12">
        <f>_xlfn.COUNTIFS(I$2:I$386,M23,K$2:K$386,"&lt;99")</f>
        <v>0</v>
      </c>
      <c r="U23" s="22">
        <f>IF(T23&gt;0,S23/T23,0)</f>
        <v>0</v>
      </c>
    </row>
    <row r="24" spans="1:21" ht="15">
      <c r="A24" s="9" t="s">
        <v>219</v>
      </c>
      <c r="B24" s="9" t="s">
        <v>220</v>
      </c>
      <c r="C24" s="9" t="s">
        <v>78</v>
      </c>
      <c r="D24" s="32">
        <v>42245.32699074074</v>
      </c>
      <c r="E24" s="10" t="s">
        <v>1</v>
      </c>
      <c r="F24" s="10" t="s">
        <v>88</v>
      </c>
      <c r="G24" s="10" t="s">
        <v>296</v>
      </c>
      <c r="H24" s="11" t="s">
        <v>298</v>
      </c>
      <c r="I24" s="10" t="s">
        <v>44</v>
      </c>
      <c r="J24" s="11">
        <f>VLOOKUP(I24,M$4:N$38,2,FALSE)</f>
        <v>12</v>
      </c>
      <c r="K24" s="10">
        <v>1</v>
      </c>
      <c r="M24" s="12" t="s">
        <v>43</v>
      </c>
      <c r="N24" s="19">
        <v>21</v>
      </c>
      <c r="O24" s="12"/>
      <c r="P24" s="12" t="s">
        <v>18</v>
      </c>
      <c r="Q24" s="20">
        <v>0.7083333333333334</v>
      </c>
      <c r="R24" s="20">
        <v>0.7708333333333334</v>
      </c>
      <c r="S24" s="21">
        <f t="shared" si="3"/>
        <v>0.0625</v>
      </c>
      <c r="T24" s="12">
        <f>_xlfn.COUNTIFS(I$2:I$386,M24,K$2:K$386,"&lt;99")</f>
        <v>0</v>
      </c>
      <c r="U24" s="22">
        <f>IF(T24&gt;0,S24/T24,0)</f>
        <v>0</v>
      </c>
    </row>
    <row r="25" spans="1:21" ht="15">
      <c r="A25" s="9" t="s">
        <v>217</v>
      </c>
      <c r="B25" s="9" t="s">
        <v>218</v>
      </c>
      <c r="C25" s="9" t="s">
        <v>78</v>
      </c>
      <c r="D25" s="32">
        <v>42245.327731481484</v>
      </c>
      <c r="E25" s="10" t="s">
        <v>1</v>
      </c>
      <c r="F25" s="10" t="s">
        <v>88</v>
      </c>
      <c r="G25" s="10" t="s">
        <v>296</v>
      </c>
      <c r="H25" s="11" t="s">
        <v>298</v>
      </c>
      <c r="I25" s="10" t="s">
        <v>44</v>
      </c>
      <c r="J25" s="11">
        <f>VLOOKUP(I25,M$4:N$38,2,FALSE)</f>
        <v>12</v>
      </c>
      <c r="K25" s="10">
        <v>2</v>
      </c>
      <c r="M25" s="14" t="s">
        <v>24</v>
      </c>
      <c r="N25" s="15">
        <v>22</v>
      </c>
      <c r="O25" s="14"/>
      <c r="P25" s="14" t="s">
        <v>22</v>
      </c>
      <c r="Q25" s="16">
        <v>0.3125</v>
      </c>
      <c r="R25" s="16">
        <v>0.3541666666666667</v>
      </c>
      <c r="S25" s="17">
        <f t="shared" si="3"/>
        <v>0.041666666666666685</v>
      </c>
      <c r="T25" s="14">
        <f>_xlfn.COUNTIFS(I$2:I$386,M25,K$2:K$386,"&lt;99")</f>
        <v>0</v>
      </c>
      <c r="U25" s="18">
        <f>IF(T25&gt;0,S25/T25,0)</f>
        <v>0</v>
      </c>
    </row>
    <row r="26" spans="1:21" ht="15">
      <c r="A26" s="9" t="s">
        <v>146</v>
      </c>
      <c r="B26" s="9" t="s">
        <v>147</v>
      </c>
      <c r="C26" s="9" t="s">
        <v>0</v>
      </c>
      <c r="D26" s="32">
        <v>42247.372152777774</v>
      </c>
      <c r="E26" s="10" t="s">
        <v>1</v>
      </c>
      <c r="F26" s="10" t="s">
        <v>87</v>
      </c>
      <c r="G26" s="10" t="s">
        <v>310</v>
      </c>
      <c r="H26" s="10" t="s">
        <v>298</v>
      </c>
      <c r="I26" s="10" t="s">
        <v>44</v>
      </c>
      <c r="J26" s="11">
        <f>VLOOKUP(I26,M$4:N$38,2,FALSE)</f>
        <v>12</v>
      </c>
      <c r="K26" s="10">
        <v>3</v>
      </c>
      <c r="M26" s="24" t="s">
        <v>25</v>
      </c>
      <c r="N26" s="25">
        <v>23</v>
      </c>
      <c r="O26" s="24" t="s">
        <v>62</v>
      </c>
      <c r="P26" s="24" t="s">
        <v>22</v>
      </c>
      <c r="Q26" s="26">
        <v>0.3541666666666667</v>
      </c>
      <c r="R26" s="26">
        <v>0.4166666666666667</v>
      </c>
      <c r="S26" s="27">
        <f t="shared" si="3"/>
        <v>0.0625</v>
      </c>
      <c r="T26" s="24">
        <f>_xlfn.COUNTIFS(I$2:I$386,M26,K$2:K$386,"&lt;99")</f>
        <v>0</v>
      </c>
      <c r="U26" s="28">
        <f>IF(T26&gt;0,S26/T26,0)</f>
        <v>0</v>
      </c>
    </row>
    <row r="27" spans="1:21" ht="15">
      <c r="A27" s="9" t="s">
        <v>267</v>
      </c>
      <c r="B27" s="9" t="s">
        <v>268</v>
      </c>
      <c r="C27" s="9" t="s">
        <v>65</v>
      </c>
      <c r="D27" s="32">
        <v>42243.548784722225</v>
      </c>
      <c r="E27" s="10" t="s">
        <v>1</v>
      </c>
      <c r="F27" s="10" t="s">
        <v>83</v>
      </c>
      <c r="G27" s="10" t="s">
        <v>288</v>
      </c>
      <c r="H27" s="10" t="s">
        <v>297</v>
      </c>
      <c r="I27" s="10" t="s">
        <v>44</v>
      </c>
      <c r="J27" s="11">
        <f>VLOOKUP(I27,M$4:N$38,2,FALSE)</f>
        <v>12</v>
      </c>
      <c r="K27" s="10">
        <v>4</v>
      </c>
      <c r="M27" s="24" t="s">
        <v>26</v>
      </c>
      <c r="N27" s="25">
        <v>24</v>
      </c>
      <c r="O27" s="24" t="s">
        <v>71</v>
      </c>
      <c r="P27" s="24" t="s">
        <v>22</v>
      </c>
      <c r="Q27" s="26">
        <v>0.4375</v>
      </c>
      <c r="R27" s="26">
        <v>0.5</v>
      </c>
      <c r="S27" s="27">
        <f t="shared" si="3"/>
        <v>0.0625</v>
      </c>
      <c r="T27" s="24">
        <f>_xlfn.COUNTIFS(I$2:I$386,M27,K$2:K$386,"&lt;99")</f>
        <v>0</v>
      </c>
      <c r="U27" s="28">
        <f>IF(T27&gt;0,S27/T27,0)</f>
        <v>0</v>
      </c>
    </row>
    <row r="28" spans="1:21" ht="15">
      <c r="A28" s="9" t="s">
        <v>265</v>
      </c>
      <c r="B28" s="9" t="s">
        <v>266</v>
      </c>
      <c r="C28" s="9" t="s">
        <v>65</v>
      </c>
      <c r="D28" s="32">
        <v>42247.29222222222</v>
      </c>
      <c r="E28" s="10" t="s">
        <v>1</v>
      </c>
      <c r="F28" s="10" t="s">
        <v>83</v>
      </c>
      <c r="G28" s="10" t="s">
        <v>288</v>
      </c>
      <c r="H28" s="11" t="s">
        <v>297</v>
      </c>
      <c r="I28" s="10" t="s">
        <v>44</v>
      </c>
      <c r="J28" s="11">
        <f>VLOOKUP(I28,M$4:N$38,2,FALSE)</f>
        <v>12</v>
      </c>
      <c r="K28" s="10">
        <v>5</v>
      </c>
      <c r="M28" s="12" t="s">
        <v>55</v>
      </c>
      <c r="N28" s="19">
        <v>25</v>
      </c>
      <c r="O28" s="12"/>
      <c r="P28" s="12" t="s">
        <v>22</v>
      </c>
      <c r="Q28" s="20">
        <v>0.5</v>
      </c>
      <c r="R28" s="20">
        <v>0.5625</v>
      </c>
      <c r="S28" s="21">
        <f t="shared" si="3"/>
        <v>0.0625</v>
      </c>
      <c r="T28" s="12">
        <f>_xlfn.COUNTIFS(I$2:I$386,M28,K$2:K$386,"&lt;99")</f>
        <v>0</v>
      </c>
      <c r="U28" s="22">
        <f>IF(T28&gt;0,S28/T28,0)</f>
        <v>0</v>
      </c>
    </row>
    <row r="29" spans="1:21" ht="15">
      <c r="A29" s="9" t="s">
        <v>329</v>
      </c>
      <c r="B29" s="9" t="s">
        <v>214</v>
      </c>
      <c r="C29" s="9" t="s">
        <v>215</v>
      </c>
      <c r="D29" s="32">
        <v>42254.89540509259</v>
      </c>
      <c r="E29" s="10" t="s">
        <v>1</v>
      </c>
      <c r="F29" s="10" t="s">
        <v>88</v>
      </c>
      <c r="G29" s="10" t="s">
        <v>300</v>
      </c>
      <c r="H29" s="11" t="s">
        <v>298</v>
      </c>
      <c r="I29" s="10" t="s">
        <v>44</v>
      </c>
      <c r="J29" s="11">
        <f>VLOOKUP(I29,M$4:N$38,2,FALSE)</f>
        <v>12</v>
      </c>
      <c r="K29" s="10">
        <v>6</v>
      </c>
      <c r="M29" s="24" t="s">
        <v>48</v>
      </c>
      <c r="N29" s="25">
        <v>26</v>
      </c>
      <c r="O29" s="24" t="s">
        <v>64</v>
      </c>
      <c r="P29" s="24" t="s">
        <v>22</v>
      </c>
      <c r="Q29" s="26">
        <v>0.5625</v>
      </c>
      <c r="R29" s="26">
        <v>0.625</v>
      </c>
      <c r="S29" s="27">
        <f t="shared" si="3"/>
        <v>0.0625</v>
      </c>
      <c r="T29" s="24">
        <f>_xlfn.COUNTIFS(I$2:I$386,M29,K$2:K$386,"&lt;99")</f>
        <v>4</v>
      </c>
      <c r="U29" s="28">
        <f>IF(T29&gt;0,S29/T29,0)</f>
        <v>0.015625</v>
      </c>
    </row>
    <row r="30" spans="1:21" s="9" customFormat="1" ht="15">
      <c r="A30" s="9" t="s">
        <v>127</v>
      </c>
      <c r="B30" s="9" t="s">
        <v>128</v>
      </c>
      <c r="C30" s="9" t="s">
        <v>129</v>
      </c>
      <c r="D30" s="32">
        <v>42247.93537037037</v>
      </c>
      <c r="E30" s="10" t="s">
        <v>1</v>
      </c>
      <c r="F30" s="10" t="s">
        <v>305</v>
      </c>
      <c r="G30" s="10" t="s">
        <v>93</v>
      </c>
      <c r="H30" s="10" t="s">
        <v>298</v>
      </c>
      <c r="I30" s="10" t="s">
        <v>44</v>
      </c>
      <c r="J30" s="11">
        <f>VLOOKUP(I30,M$4:N$38,2,FALSE)</f>
        <v>12</v>
      </c>
      <c r="K30" s="10">
        <v>7</v>
      </c>
      <c r="M30" s="24" t="s">
        <v>49</v>
      </c>
      <c r="N30" s="25">
        <v>27</v>
      </c>
      <c r="O30" s="24" t="s">
        <v>64</v>
      </c>
      <c r="P30" s="24" t="s">
        <v>22</v>
      </c>
      <c r="Q30" s="26">
        <v>0.6458333333333334</v>
      </c>
      <c r="R30" s="26">
        <v>0.7083333333333334</v>
      </c>
      <c r="S30" s="27">
        <f t="shared" si="3"/>
        <v>0.0625</v>
      </c>
      <c r="T30" s="24">
        <f>_xlfn.COUNTIFS(I$2:I$386,M30,K$2:K$386,"&lt;99")</f>
        <v>0</v>
      </c>
      <c r="U30" s="28">
        <f>IF(T30&gt;0,S30/T30,0)</f>
        <v>0</v>
      </c>
    </row>
    <row r="31" spans="1:21" s="9" customFormat="1" ht="15">
      <c r="A31" s="9" t="s">
        <v>284</v>
      </c>
      <c r="B31" s="9" t="s">
        <v>74</v>
      </c>
      <c r="C31" s="9" t="s">
        <v>0</v>
      </c>
      <c r="D31" s="32">
        <v>42247.35612268518</v>
      </c>
      <c r="E31" s="10" t="s">
        <v>1</v>
      </c>
      <c r="F31" s="10" t="s">
        <v>83</v>
      </c>
      <c r="G31" s="11" t="s">
        <v>82</v>
      </c>
      <c r="H31" s="10" t="s">
        <v>298</v>
      </c>
      <c r="I31" s="10" t="s">
        <v>44</v>
      </c>
      <c r="J31" s="11">
        <f>VLOOKUP(I31,M$4:N$38,2,FALSE)</f>
        <v>12</v>
      </c>
      <c r="K31" s="10">
        <v>8</v>
      </c>
      <c r="M31" s="12" t="s">
        <v>50</v>
      </c>
      <c r="N31" s="19">
        <v>29</v>
      </c>
      <c r="O31" s="12"/>
      <c r="P31" s="12" t="s">
        <v>22</v>
      </c>
      <c r="Q31" s="20">
        <v>0.7083333333333334</v>
      </c>
      <c r="R31" s="20">
        <v>0.7708333333333334</v>
      </c>
      <c r="S31" s="21">
        <f t="shared" si="3"/>
        <v>0.0625</v>
      </c>
      <c r="T31" s="12">
        <f>_xlfn.COUNTIFS(I$2:I$386,M31,K$2:K$386,"&lt;99")</f>
        <v>0</v>
      </c>
      <c r="U31" s="22">
        <f>IF(T31&gt;0,S31/T31,0)</f>
        <v>0</v>
      </c>
    </row>
    <row r="32" spans="1:21" ht="15">
      <c r="A32" s="9" t="s">
        <v>283</v>
      </c>
      <c r="B32" s="9" t="s">
        <v>73</v>
      </c>
      <c r="C32" s="9" t="s">
        <v>0</v>
      </c>
      <c r="D32" s="32">
        <v>42247.35585648148</v>
      </c>
      <c r="E32" s="10" t="s">
        <v>1</v>
      </c>
      <c r="F32" s="10" t="s">
        <v>83</v>
      </c>
      <c r="G32" s="11" t="s">
        <v>82</v>
      </c>
      <c r="H32" s="11" t="s">
        <v>298</v>
      </c>
      <c r="I32" s="10" t="s">
        <v>44</v>
      </c>
      <c r="J32" s="11">
        <f>VLOOKUP(I32,M$4:N$38,2,FALSE)</f>
        <v>12</v>
      </c>
      <c r="K32" s="10">
        <v>9</v>
      </c>
      <c r="M32" s="14" t="s">
        <v>27</v>
      </c>
      <c r="N32" s="15">
        <v>30</v>
      </c>
      <c r="O32" s="14"/>
      <c r="P32" s="14" t="s">
        <v>23</v>
      </c>
      <c r="Q32" s="16">
        <v>0.3125</v>
      </c>
      <c r="R32" s="16">
        <v>0.3541666666666667</v>
      </c>
      <c r="S32" s="17">
        <f aca="true" t="shared" si="4" ref="S32:S38">R32-Q32</f>
        <v>0.041666666666666685</v>
      </c>
      <c r="T32" s="14">
        <f>_xlfn.COUNTIFS(I$2:I$386,M32,K$2:K$386,"&lt;99")</f>
        <v>0</v>
      </c>
      <c r="U32" s="18">
        <f>IF(T32&gt;0,S32/T32,0)</f>
        <v>0</v>
      </c>
    </row>
    <row r="33" spans="1:21" s="9" customFormat="1" ht="15">
      <c r="A33" s="9" t="s">
        <v>158</v>
      </c>
      <c r="B33" s="9" t="s">
        <v>159</v>
      </c>
      <c r="C33" s="9" t="s">
        <v>0</v>
      </c>
      <c r="D33" s="32">
        <v>42247.368368055555</v>
      </c>
      <c r="E33" s="10" t="s">
        <v>1</v>
      </c>
      <c r="F33" s="10" t="s">
        <v>83</v>
      </c>
      <c r="G33" s="11" t="s">
        <v>303</v>
      </c>
      <c r="H33" s="11" t="s">
        <v>298</v>
      </c>
      <c r="I33" s="10" t="s">
        <v>44</v>
      </c>
      <c r="J33" s="11">
        <f>VLOOKUP(I33,M$4:N$38,2,FALSE)</f>
        <v>12</v>
      </c>
      <c r="K33" s="10">
        <v>10</v>
      </c>
      <c r="M33" s="24" t="s">
        <v>28</v>
      </c>
      <c r="N33" s="25">
        <v>31</v>
      </c>
      <c r="O33" s="24" t="s">
        <v>64</v>
      </c>
      <c r="P33" s="24" t="s">
        <v>23</v>
      </c>
      <c r="Q33" s="26">
        <v>0.3541666666666667</v>
      </c>
      <c r="R33" s="26">
        <v>0.4166666666666667</v>
      </c>
      <c r="S33" s="27">
        <f t="shared" si="4"/>
        <v>0.0625</v>
      </c>
      <c r="T33" s="24">
        <f>_xlfn.COUNTIFS(I$2:I$386,M33,K$2:K$386,"&lt;99")</f>
        <v>0</v>
      </c>
      <c r="U33" s="28">
        <f>IF(T33&gt;0,S33/T33,0)</f>
        <v>0</v>
      </c>
    </row>
    <row r="34" spans="1:21" s="9" customFormat="1" ht="15">
      <c r="A34" s="9" t="s">
        <v>156</v>
      </c>
      <c r="B34" s="9" t="s">
        <v>157</v>
      </c>
      <c r="C34" s="9" t="s">
        <v>0</v>
      </c>
      <c r="D34" s="32">
        <v>42247.36876157407</v>
      </c>
      <c r="E34" s="10" t="s">
        <v>1</v>
      </c>
      <c r="F34" s="10" t="s">
        <v>83</v>
      </c>
      <c r="G34" s="11" t="s">
        <v>303</v>
      </c>
      <c r="H34" s="11" t="s">
        <v>298</v>
      </c>
      <c r="I34" s="10" t="s">
        <v>44</v>
      </c>
      <c r="J34" s="11">
        <f>VLOOKUP(I34,M$4:N$38,2,FALSE)</f>
        <v>12</v>
      </c>
      <c r="K34" s="10">
        <v>11</v>
      </c>
      <c r="M34" s="24" t="s">
        <v>29</v>
      </c>
      <c r="N34" s="25">
        <v>32</v>
      </c>
      <c r="O34" s="24" t="s">
        <v>64</v>
      </c>
      <c r="P34" s="24" t="s">
        <v>23</v>
      </c>
      <c r="Q34" s="26">
        <v>0.4375</v>
      </c>
      <c r="R34" s="26">
        <v>0.5</v>
      </c>
      <c r="S34" s="27">
        <f t="shared" si="4"/>
        <v>0.0625</v>
      </c>
      <c r="T34" s="24">
        <f>_xlfn.COUNTIFS(I$2:I$386,M34,K$2:K$386,"&lt;99")</f>
        <v>0</v>
      </c>
      <c r="U34" s="28">
        <f>IF(T34&gt;0,S34/T34,0)</f>
        <v>0</v>
      </c>
    </row>
    <row r="35" spans="1:21" s="9" customFormat="1" ht="15">
      <c r="A35" s="9" t="s">
        <v>216</v>
      </c>
      <c r="B35" s="9" t="s">
        <v>214</v>
      </c>
      <c r="C35" s="9" t="s">
        <v>78</v>
      </c>
      <c r="D35" s="32">
        <v>42245.32833333333</v>
      </c>
      <c r="E35" s="10" t="s">
        <v>1</v>
      </c>
      <c r="F35" s="10" t="s">
        <v>88</v>
      </c>
      <c r="G35" s="10" t="s">
        <v>300</v>
      </c>
      <c r="H35" s="11" t="s">
        <v>298</v>
      </c>
      <c r="I35" s="10" t="s">
        <v>44</v>
      </c>
      <c r="J35" s="11">
        <f>VLOOKUP(I35,M$4:N$38,2,FALSE)</f>
        <v>12</v>
      </c>
      <c r="K35" s="10">
        <v>99</v>
      </c>
      <c r="M35" s="12" t="s">
        <v>60</v>
      </c>
      <c r="N35" s="19">
        <v>33</v>
      </c>
      <c r="O35" s="12"/>
      <c r="P35" s="12" t="s">
        <v>23</v>
      </c>
      <c r="Q35" s="20">
        <v>0.5</v>
      </c>
      <c r="R35" s="20">
        <v>0.5625</v>
      </c>
      <c r="S35" s="21">
        <f t="shared" si="4"/>
        <v>0.0625</v>
      </c>
      <c r="T35" s="12">
        <f>_xlfn.COUNTIFS(I$2:I$386,M35,K$2:K$386,"&lt;99")</f>
        <v>0</v>
      </c>
      <c r="U35" s="22">
        <f>IF(T35&gt;0,S35/T35,0)</f>
        <v>0</v>
      </c>
    </row>
    <row r="36" spans="1:21" s="9" customFormat="1" ht="15">
      <c r="A36" s="9" t="s">
        <v>213</v>
      </c>
      <c r="B36" s="9" t="s">
        <v>214</v>
      </c>
      <c r="C36" s="9" t="s">
        <v>215</v>
      </c>
      <c r="D36" s="32">
        <v>42247.15377314815</v>
      </c>
      <c r="E36" s="10" t="s">
        <v>1</v>
      </c>
      <c r="F36" s="10" t="s">
        <v>88</v>
      </c>
      <c r="G36" s="10" t="s">
        <v>300</v>
      </c>
      <c r="H36" s="11" t="s">
        <v>298</v>
      </c>
      <c r="I36" s="10" t="s">
        <v>44</v>
      </c>
      <c r="J36" s="11">
        <f>VLOOKUP(I36,M$4:N$38,2,FALSE)</f>
        <v>12</v>
      </c>
      <c r="K36" s="10">
        <v>99</v>
      </c>
      <c r="M36" s="12" t="s">
        <v>57</v>
      </c>
      <c r="N36" s="19">
        <v>34</v>
      </c>
      <c r="O36" s="12"/>
      <c r="P36" s="12" t="s">
        <v>23</v>
      </c>
      <c r="Q36" s="20">
        <v>0.5625</v>
      </c>
      <c r="R36" s="20">
        <v>0.625</v>
      </c>
      <c r="S36" s="21">
        <f t="shared" si="4"/>
        <v>0.0625</v>
      </c>
      <c r="T36" s="12">
        <f>_xlfn.COUNTIFS(I$2:I$386,M36,K$2:K$386,"&lt;99")</f>
        <v>0</v>
      </c>
      <c r="U36" s="22">
        <f>IF(T36&gt;0,S36/T36,0)</f>
        <v>0</v>
      </c>
    </row>
    <row r="37" spans="1:21" s="9" customFormat="1" ht="15">
      <c r="A37" s="9" t="s">
        <v>330</v>
      </c>
      <c r="B37" s="9" t="s">
        <v>316</v>
      </c>
      <c r="C37" s="9" t="s">
        <v>72</v>
      </c>
      <c r="D37" s="32">
        <v>42254.596724537034</v>
      </c>
      <c r="E37" s="10" t="s">
        <v>1</v>
      </c>
      <c r="F37" s="10" t="s">
        <v>87</v>
      </c>
      <c r="G37" s="10" t="s">
        <v>205</v>
      </c>
      <c r="H37" s="10" t="s">
        <v>298</v>
      </c>
      <c r="I37" s="10" t="s">
        <v>52</v>
      </c>
      <c r="J37" s="11">
        <f>VLOOKUP(I37,M$4:N$38,2,FALSE)</f>
        <v>13</v>
      </c>
      <c r="K37" s="10">
        <v>1</v>
      </c>
      <c r="M37" s="12" t="s">
        <v>58</v>
      </c>
      <c r="N37" s="19">
        <v>35</v>
      </c>
      <c r="O37" s="12"/>
      <c r="P37" s="12" t="s">
        <v>23</v>
      </c>
      <c r="Q37" s="20">
        <v>0.6458333333333334</v>
      </c>
      <c r="R37" s="20">
        <v>0.7083333333333334</v>
      </c>
      <c r="S37" s="21">
        <f t="shared" si="4"/>
        <v>0.0625</v>
      </c>
      <c r="T37" s="12">
        <f>_xlfn.COUNTIFS(I$2:I$386,M37,K$2:K$386,"&lt;99")</f>
        <v>0</v>
      </c>
      <c r="U37" s="22">
        <f>IF(T37&gt;0,S37/T37,0)</f>
        <v>0</v>
      </c>
    </row>
    <row r="38" spans="1:21" ht="15">
      <c r="A38" s="9" t="s">
        <v>328</v>
      </c>
      <c r="B38" s="9" t="s">
        <v>205</v>
      </c>
      <c r="C38" s="9" t="s">
        <v>206</v>
      </c>
      <c r="D38" s="32">
        <v>42254.59883101852</v>
      </c>
      <c r="E38" s="10" t="s">
        <v>1</v>
      </c>
      <c r="F38" s="10" t="s">
        <v>87</v>
      </c>
      <c r="G38" s="10" t="s">
        <v>205</v>
      </c>
      <c r="H38" s="10" t="s">
        <v>298</v>
      </c>
      <c r="I38" s="10" t="s">
        <v>52</v>
      </c>
      <c r="J38" s="11">
        <f>VLOOKUP(I38,M$4:N$38,2,FALSE)</f>
        <v>13</v>
      </c>
      <c r="K38" s="10">
        <v>2</v>
      </c>
      <c r="M38" s="13" t="s">
        <v>59</v>
      </c>
      <c r="N38" s="23">
        <v>36</v>
      </c>
      <c r="O38" s="13"/>
      <c r="P38" s="13" t="s">
        <v>23</v>
      </c>
      <c r="Q38" s="30">
        <v>0.7083333333333334</v>
      </c>
      <c r="R38" s="30">
        <v>0.7708333333333334</v>
      </c>
      <c r="S38" s="31">
        <f t="shared" si="4"/>
        <v>0.0625</v>
      </c>
      <c r="T38" s="13">
        <f>_xlfn.COUNTIFS(I$2:I$386,M38,K$2:K$386,"&lt;99")</f>
        <v>0</v>
      </c>
      <c r="U38" s="29">
        <f>IF(T38&gt;0,S38/T38,0)</f>
        <v>0</v>
      </c>
    </row>
    <row r="39" spans="1:11" ht="15">
      <c r="A39" s="9" t="s">
        <v>314</v>
      </c>
      <c r="B39" s="9" t="s">
        <v>322</v>
      </c>
      <c r="C39" s="9" t="s">
        <v>319</v>
      </c>
      <c r="D39" s="32">
        <v>42244.7312962963</v>
      </c>
      <c r="E39" s="10" t="s">
        <v>1</v>
      </c>
      <c r="F39" s="10" t="s">
        <v>323</v>
      </c>
      <c r="G39" s="10" t="s">
        <v>324</v>
      </c>
      <c r="H39" s="10" t="s">
        <v>298</v>
      </c>
      <c r="I39" s="10" t="s">
        <v>52</v>
      </c>
      <c r="J39" s="11">
        <f>VLOOKUP(I39,M$4:N$38,2,FALSE)</f>
        <v>13</v>
      </c>
      <c r="K39" s="10">
        <v>3</v>
      </c>
    </row>
    <row r="40" spans="1:11" ht="15">
      <c r="A40" s="9" t="s">
        <v>320</v>
      </c>
      <c r="B40" s="9" t="s">
        <v>321</v>
      </c>
      <c r="C40" s="9" t="s">
        <v>319</v>
      </c>
      <c r="D40" s="32">
        <v>42244.72923611111</v>
      </c>
      <c r="E40" s="10" t="s">
        <v>1</v>
      </c>
      <c r="F40" s="10" t="s">
        <v>323</v>
      </c>
      <c r="G40" s="10" t="s">
        <v>324</v>
      </c>
      <c r="H40" s="10" t="s">
        <v>298</v>
      </c>
      <c r="I40" s="10" t="s">
        <v>52</v>
      </c>
      <c r="J40" s="11">
        <f>VLOOKUP(I40,M$4:N$38,2,FALSE)</f>
        <v>13</v>
      </c>
      <c r="K40" s="10">
        <v>4</v>
      </c>
    </row>
    <row r="41" spans="1:11" ht="15">
      <c r="A41" s="9" t="s">
        <v>317</v>
      </c>
      <c r="B41" s="9" t="s">
        <v>318</v>
      </c>
      <c r="C41" s="9" t="s">
        <v>319</v>
      </c>
      <c r="D41" s="32">
        <v>42237.5841087963</v>
      </c>
      <c r="E41" s="10" t="s">
        <v>1</v>
      </c>
      <c r="F41" s="10" t="s">
        <v>323</v>
      </c>
      <c r="G41" s="10" t="s">
        <v>324</v>
      </c>
      <c r="H41" s="10" t="s">
        <v>298</v>
      </c>
      <c r="I41" s="10" t="s">
        <v>52</v>
      </c>
      <c r="J41" s="11">
        <f>VLOOKUP(I41,M$4:N$38,2,FALSE)</f>
        <v>13</v>
      </c>
      <c r="K41" s="10">
        <v>5</v>
      </c>
    </row>
    <row r="42" spans="1:11" ht="15">
      <c r="A42" s="9" t="s">
        <v>210</v>
      </c>
      <c r="B42" s="9" t="s">
        <v>211</v>
      </c>
      <c r="C42" s="9" t="s">
        <v>77</v>
      </c>
      <c r="D42" s="32">
        <v>42249.611238425925</v>
      </c>
      <c r="E42" s="10" t="s">
        <v>1</v>
      </c>
      <c r="F42" s="10" t="s">
        <v>83</v>
      </c>
      <c r="G42" s="10" t="s">
        <v>85</v>
      </c>
      <c r="H42" s="10" t="s">
        <v>297</v>
      </c>
      <c r="I42" s="10" t="s">
        <v>52</v>
      </c>
      <c r="J42" s="11">
        <f>VLOOKUP(I42,M$4:N$38,2,FALSE)</f>
        <v>13</v>
      </c>
      <c r="K42" s="10">
        <v>6</v>
      </c>
    </row>
    <row r="43" spans="1:11" ht="15">
      <c r="A43" s="9" t="s">
        <v>207</v>
      </c>
      <c r="B43" s="9" t="s">
        <v>208</v>
      </c>
      <c r="C43" s="9" t="s">
        <v>77</v>
      </c>
      <c r="D43" s="32">
        <v>42249.611550925925</v>
      </c>
      <c r="E43" s="10" t="s">
        <v>1</v>
      </c>
      <c r="F43" s="10" t="s">
        <v>83</v>
      </c>
      <c r="G43" s="10" t="s">
        <v>85</v>
      </c>
      <c r="H43" s="10" t="s">
        <v>297</v>
      </c>
      <c r="I43" s="10" t="s">
        <v>52</v>
      </c>
      <c r="J43" s="11">
        <f>VLOOKUP(I43,M$4:N$38,2,FALSE)</f>
        <v>13</v>
      </c>
      <c r="K43" s="10">
        <v>7</v>
      </c>
    </row>
    <row r="44" spans="1:11" ht="15">
      <c r="A44" s="9" t="s">
        <v>193</v>
      </c>
      <c r="B44" s="9" t="s">
        <v>194</v>
      </c>
      <c r="C44" s="9" t="s">
        <v>77</v>
      </c>
      <c r="D44" s="32">
        <v>42247.3303125</v>
      </c>
      <c r="E44" s="10" t="s">
        <v>1</v>
      </c>
      <c r="F44" s="10" t="s">
        <v>83</v>
      </c>
      <c r="G44" s="10" t="s">
        <v>85</v>
      </c>
      <c r="H44" s="11" t="s">
        <v>297</v>
      </c>
      <c r="I44" s="10" t="s">
        <v>52</v>
      </c>
      <c r="J44" s="11">
        <f>VLOOKUP(I44,M$4:N$38,2,FALSE)</f>
        <v>13</v>
      </c>
      <c r="K44" s="10">
        <v>8</v>
      </c>
    </row>
    <row r="45" spans="1:11" ht="15">
      <c r="A45" s="9" t="s">
        <v>191</v>
      </c>
      <c r="B45" s="9" t="s">
        <v>192</v>
      </c>
      <c r="C45" s="9" t="s">
        <v>77</v>
      </c>
      <c r="D45" s="32">
        <v>42247.33153935185</v>
      </c>
      <c r="E45" s="10" t="s">
        <v>1</v>
      </c>
      <c r="F45" s="10" t="s">
        <v>83</v>
      </c>
      <c r="G45" s="10" t="s">
        <v>85</v>
      </c>
      <c r="H45" s="11" t="s">
        <v>297</v>
      </c>
      <c r="I45" s="10" t="s">
        <v>52</v>
      </c>
      <c r="J45" s="11">
        <f>VLOOKUP(I45,M$4:N$38,2,FALSE)</f>
        <v>13</v>
      </c>
      <c r="K45" s="10">
        <v>9</v>
      </c>
    </row>
    <row r="46" spans="1:11" ht="15">
      <c r="A46" s="9" t="s">
        <v>113</v>
      </c>
      <c r="B46" s="9" t="s">
        <v>114</v>
      </c>
      <c r="C46" s="9" t="s">
        <v>77</v>
      </c>
      <c r="D46" s="32">
        <v>42248.67658564815</v>
      </c>
      <c r="E46" s="10" t="s">
        <v>1</v>
      </c>
      <c r="F46" s="10" t="s">
        <v>83</v>
      </c>
      <c r="G46" s="11" t="s">
        <v>85</v>
      </c>
      <c r="H46" s="11" t="s">
        <v>297</v>
      </c>
      <c r="I46" s="10" t="s">
        <v>52</v>
      </c>
      <c r="J46" s="11">
        <f>VLOOKUP(I46,M$4:N$38,2,FALSE)</f>
        <v>13</v>
      </c>
      <c r="K46" s="10">
        <v>10</v>
      </c>
    </row>
    <row r="47" spans="1:11" ht="15">
      <c r="A47" s="9" t="s">
        <v>111</v>
      </c>
      <c r="B47" s="9" t="s">
        <v>112</v>
      </c>
      <c r="C47" s="9" t="s">
        <v>77</v>
      </c>
      <c r="D47" s="32">
        <v>42248.67737268518</v>
      </c>
      <c r="E47" s="10" t="s">
        <v>1</v>
      </c>
      <c r="F47" s="10" t="s">
        <v>83</v>
      </c>
      <c r="G47" s="11" t="s">
        <v>85</v>
      </c>
      <c r="H47" s="11" t="s">
        <v>297</v>
      </c>
      <c r="I47" s="10" t="s">
        <v>52</v>
      </c>
      <c r="J47" s="11">
        <f>VLOOKUP(I47,M$4:N$38,2,FALSE)</f>
        <v>13</v>
      </c>
      <c r="K47" s="10">
        <v>11</v>
      </c>
    </row>
    <row r="48" spans="1:11" ht="15">
      <c r="A48" s="9" t="s">
        <v>263</v>
      </c>
      <c r="B48" s="9" t="s">
        <v>264</v>
      </c>
      <c r="C48" s="9" t="s">
        <v>65</v>
      </c>
      <c r="D48" s="32">
        <v>42247.3215625</v>
      </c>
      <c r="E48" s="10" t="s">
        <v>1</v>
      </c>
      <c r="F48" s="10" t="s">
        <v>87</v>
      </c>
      <c r="G48" s="10" t="s">
        <v>85</v>
      </c>
      <c r="H48" s="10" t="s">
        <v>297</v>
      </c>
      <c r="I48" s="10" t="s">
        <v>52</v>
      </c>
      <c r="J48" s="11">
        <f>VLOOKUP(I48,M$4:N$38,2,FALSE)</f>
        <v>13</v>
      </c>
      <c r="K48" s="10">
        <v>12</v>
      </c>
    </row>
    <row r="49" spans="1:11" ht="15">
      <c r="A49" s="9" t="s">
        <v>104</v>
      </c>
      <c r="B49" s="9" t="s">
        <v>105</v>
      </c>
      <c r="C49" s="9" t="s">
        <v>106</v>
      </c>
      <c r="D49" s="32">
        <v>42250.13395833333</v>
      </c>
      <c r="E49" s="10" t="s">
        <v>1</v>
      </c>
      <c r="F49" s="10" t="s">
        <v>313</v>
      </c>
      <c r="G49" s="10" t="s">
        <v>293</v>
      </c>
      <c r="H49" s="11" t="s">
        <v>301</v>
      </c>
      <c r="I49" s="10" t="s">
        <v>52</v>
      </c>
      <c r="J49" s="11">
        <f>VLOOKUP(I49,M$4:N$38,2,FALSE)</f>
        <v>13</v>
      </c>
      <c r="K49" s="10">
        <v>13</v>
      </c>
    </row>
    <row r="50" spans="1:11" ht="15">
      <c r="A50" s="9" t="s">
        <v>107</v>
      </c>
      <c r="B50" s="9" t="s">
        <v>108</v>
      </c>
      <c r="C50" s="9" t="s">
        <v>106</v>
      </c>
      <c r="D50" s="32">
        <v>42250.03965277778</v>
      </c>
      <c r="E50" s="10" t="s">
        <v>1</v>
      </c>
      <c r="F50" s="10" t="s">
        <v>313</v>
      </c>
      <c r="G50" s="10" t="s">
        <v>293</v>
      </c>
      <c r="H50" s="11" t="s">
        <v>301</v>
      </c>
      <c r="I50" s="10" t="s">
        <v>52</v>
      </c>
      <c r="J50" s="11">
        <f>VLOOKUP(I50,M$4:N$38,2,FALSE)</f>
        <v>13</v>
      </c>
      <c r="K50" s="10">
        <v>14</v>
      </c>
    </row>
    <row r="51" spans="1:11" ht="15">
      <c r="A51" s="9" t="s">
        <v>252</v>
      </c>
      <c r="B51" s="9" t="s">
        <v>253</v>
      </c>
      <c r="C51" s="9" t="s">
        <v>66</v>
      </c>
      <c r="D51" s="32">
        <v>42244.298425925925</v>
      </c>
      <c r="E51" s="10" t="s">
        <v>1</v>
      </c>
      <c r="F51" s="10" t="s">
        <v>87</v>
      </c>
      <c r="G51" s="10" t="s">
        <v>294</v>
      </c>
      <c r="H51" s="11" t="s">
        <v>299</v>
      </c>
      <c r="I51" s="10" t="s">
        <v>52</v>
      </c>
      <c r="J51" s="11">
        <f>VLOOKUP(I51,M$4:N$38,2,FALSE)</f>
        <v>13</v>
      </c>
      <c r="K51" s="10">
        <v>50</v>
      </c>
    </row>
    <row r="52" spans="1:11" ht="15">
      <c r="A52" s="9" t="s">
        <v>315</v>
      </c>
      <c r="B52" s="9" t="s">
        <v>316</v>
      </c>
      <c r="C52" s="9" t="s">
        <v>72</v>
      </c>
      <c r="D52" s="32">
        <v>42241.451365740744</v>
      </c>
      <c r="E52" s="10" t="s">
        <v>1</v>
      </c>
      <c r="F52" s="10" t="s">
        <v>87</v>
      </c>
      <c r="G52" s="10" t="s">
        <v>205</v>
      </c>
      <c r="H52" s="10" t="s">
        <v>298</v>
      </c>
      <c r="I52" s="10" t="s">
        <v>52</v>
      </c>
      <c r="J52" s="11">
        <f>VLOOKUP(I52,M$4:N$38,2,FALSE)</f>
        <v>13</v>
      </c>
      <c r="K52" s="10">
        <v>99</v>
      </c>
    </row>
    <row r="53" spans="1:11" ht="15">
      <c r="A53" s="9" t="s">
        <v>204</v>
      </c>
      <c r="B53" s="9" t="s">
        <v>205</v>
      </c>
      <c r="C53" s="9" t="s">
        <v>206</v>
      </c>
      <c r="D53" s="32">
        <v>42246.75601851852</v>
      </c>
      <c r="E53" s="10" t="s">
        <v>1</v>
      </c>
      <c r="F53" s="10" t="s">
        <v>87</v>
      </c>
      <c r="G53" s="10" t="s">
        <v>205</v>
      </c>
      <c r="H53" s="10" t="s">
        <v>298</v>
      </c>
      <c r="I53" s="10" t="s">
        <v>52</v>
      </c>
      <c r="J53" s="11">
        <f>VLOOKUP(I53,M$4:N$38,2,FALSE)</f>
        <v>13</v>
      </c>
      <c r="K53" s="10">
        <v>99</v>
      </c>
    </row>
    <row r="54" spans="1:11" ht="15">
      <c r="A54" s="9" t="s">
        <v>212</v>
      </c>
      <c r="B54" s="9" t="s">
        <v>211</v>
      </c>
      <c r="C54" s="9" t="s">
        <v>77</v>
      </c>
      <c r="D54" s="32">
        <v>42246.75460648148</v>
      </c>
      <c r="E54" s="10" t="s">
        <v>1</v>
      </c>
      <c r="F54" s="10" t="s">
        <v>83</v>
      </c>
      <c r="G54" s="10" t="s">
        <v>85</v>
      </c>
      <c r="H54" s="10" t="s">
        <v>297</v>
      </c>
      <c r="I54" s="10" t="s">
        <v>52</v>
      </c>
      <c r="J54" s="11">
        <f>VLOOKUP(I54,M$4:N$38,2,FALSE)</f>
        <v>13</v>
      </c>
      <c r="K54" s="10">
        <v>99</v>
      </c>
    </row>
    <row r="55" spans="1:11" ht="15">
      <c r="A55" s="9" t="s">
        <v>209</v>
      </c>
      <c r="B55" s="9" t="s">
        <v>208</v>
      </c>
      <c r="C55" s="9" t="s">
        <v>77</v>
      </c>
      <c r="D55" s="32">
        <v>42246.754791666666</v>
      </c>
      <c r="E55" s="10" t="s">
        <v>1</v>
      </c>
      <c r="F55" s="10" t="s">
        <v>83</v>
      </c>
      <c r="G55" s="10" t="s">
        <v>85</v>
      </c>
      <c r="H55" s="10" t="s">
        <v>297</v>
      </c>
      <c r="I55" s="10" t="s">
        <v>52</v>
      </c>
      <c r="J55" s="11">
        <f>VLOOKUP(I55,M$4:N$38,2,FALSE)</f>
        <v>13</v>
      </c>
      <c r="K55" s="10">
        <v>99</v>
      </c>
    </row>
    <row r="56" spans="1:11" ht="15">
      <c r="A56" s="9" t="s">
        <v>228</v>
      </c>
      <c r="B56" s="9" t="s">
        <v>229</v>
      </c>
      <c r="C56" s="9" t="s">
        <v>78</v>
      </c>
      <c r="D56" s="32">
        <v>42245.324270833335</v>
      </c>
      <c r="E56" s="10" t="s">
        <v>1</v>
      </c>
      <c r="F56" s="10" t="s">
        <v>295</v>
      </c>
      <c r="G56" s="11" t="s">
        <v>293</v>
      </c>
      <c r="H56" s="11" t="s">
        <v>297</v>
      </c>
      <c r="I56" s="10" t="s">
        <v>53</v>
      </c>
      <c r="J56" s="11">
        <f>VLOOKUP(I56,M$4:N$38,2,FALSE)</f>
        <v>14</v>
      </c>
      <c r="K56" s="10">
        <v>1</v>
      </c>
    </row>
    <row r="57" spans="1:11" ht="15">
      <c r="A57" s="9" t="s">
        <v>226</v>
      </c>
      <c r="B57" s="9" t="s">
        <v>227</v>
      </c>
      <c r="C57" s="9" t="s">
        <v>78</v>
      </c>
      <c r="D57" s="32">
        <v>42245.324907407405</v>
      </c>
      <c r="E57" s="10" t="s">
        <v>1</v>
      </c>
      <c r="F57" s="10" t="s">
        <v>295</v>
      </c>
      <c r="G57" s="11" t="s">
        <v>293</v>
      </c>
      <c r="H57" s="11" t="s">
        <v>297</v>
      </c>
      <c r="I57" s="10" t="s">
        <v>53</v>
      </c>
      <c r="J57" s="11">
        <f>VLOOKUP(I57,M$4:N$38,2,FALSE)</f>
        <v>14</v>
      </c>
      <c r="K57" s="10">
        <v>2</v>
      </c>
    </row>
    <row r="58" spans="1:11" ht="15">
      <c r="A58" s="9" t="s">
        <v>224</v>
      </c>
      <c r="B58" s="9" t="s">
        <v>225</v>
      </c>
      <c r="C58" s="9" t="s">
        <v>78</v>
      </c>
      <c r="D58" s="32">
        <v>42245.32550925926</v>
      </c>
      <c r="E58" s="10" t="s">
        <v>1</v>
      </c>
      <c r="F58" s="10" t="s">
        <v>295</v>
      </c>
      <c r="G58" s="11" t="s">
        <v>293</v>
      </c>
      <c r="H58" s="11" t="s">
        <v>297</v>
      </c>
      <c r="I58" s="10" t="s">
        <v>53</v>
      </c>
      <c r="J58" s="11">
        <f>VLOOKUP(I58,M$4:N$38,2,FALSE)</f>
        <v>14</v>
      </c>
      <c r="K58" s="10">
        <v>3</v>
      </c>
    </row>
    <row r="59" spans="1:11" ht="15">
      <c r="A59" s="9" t="s">
        <v>261</v>
      </c>
      <c r="B59" s="9" t="s">
        <v>262</v>
      </c>
      <c r="C59" s="9" t="s">
        <v>65</v>
      </c>
      <c r="D59" s="32">
        <v>42243.581145833334</v>
      </c>
      <c r="E59" s="10" t="s">
        <v>1</v>
      </c>
      <c r="F59" s="10" t="s">
        <v>87</v>
      </c>
      <c r="G59" s="10" t="s">
        <v>289</v>
      </c>
      <c r="H59" s="10" t="s">
        <v>297</v>
      </c>
      <c r="I59" s="10" t="s">
        <v>53</v>
      </c>
      <c r="J59" s="11">
        <f>VLOOKUP(I59,M$4:N$38,2,FALSE)</f>
        <v>14</v>
      </c>
      <c r="K59" s="10">
        <v>4</v>
      </c>
    </row>
    <row r="60" spans="1:11" ht="15">
      <c r="A60" s="9" t="s">
        <v>271</v>
      </c>
      <c r="B60" s="9" t="s">
        <v>272</v>
      </c>
      <c r="C60" s="9" t="s">
        <v>65</v>
      </c>
      <c r="D60" s="32">
        <v>42247.06428240741</v>
      </c>
      <c r="E60" s="10" t="s">
        <v>1</v>
      </c>
      <c r="F60" s="10" t="s">
        <v>87</v>
      </c>
      <c r="G60" s="10" t="s">
        <v>287</v>
      </c>
      <c r="H60" s="11" t="s">
        <v>297</v>
      </c>
      <c r="I60" s="10" t="s">
        <v>53</v>
      </c>
      <c r="J60" s="11">
        <f>VLOOKUP(I60,M$4:N$38,2,FALSE)</f>
        <v>14</v>
      </c>
      <c r="K60" s="10">
        <v>5</v>
      </c>
    </row>
    <row r="61" spans="1:11" ht="15">
      <c r="A61" s="9" t="s">
        <v>258</v>
      </c>
      <c r="B61" s="9" t="s">
        <v>259</v>
      </c>
      <c r="C61" s="9" t="s">
        <v>65</v>
      </c>
      <c r="D61" s="32">
        <v>42247.30212962963</v>
      </c>
      <c r="E61" s="10" t="s">
        <v>1</v>
      </c>
      <c r="F61" s="10" t="s">
        <v>87</v>
      </c>
      <c r="G61" s="10" t="s">
        <v>287</v>
      </c>
      <c r="H61" s="10" t="s">
        <v>297</v>
      </c>
      <c r="I61" s="10" t="s">
        <v>53</v>
      </c>
      <c r="J61" s="11">
        <f>VLOOKUP(I61,M$4:N$38,2,FALSE)</f>
        <v>14</v>
      </c>
      <c r="K61" s="10">
        <v>6</v>
      </c>
    </row>
    <row r="62" spans="1:11" ht="15">
      <c r="A62" s="9" t="s">
        <v>273</v>
      </c>
      <c r="B62" s="9" t="s">
        <v>274</v>
      </c>
      <c r="C62" s="9" t="s">
        <v>65</v>
      </c>
      <c r="D62" s="32">
        <v>42247.063576388886</v>
      </c>
      <c r="E62" s="10" t="s">
        <v>1</v>
      </c>
      <c r="F62" s="10" t="s">
        <v>87</v>
      </c>
      <c r="G62" s="10" t="s">
        <v>286</v>
      </c>
      <c r="H62" s="10" t="s">
        <v>297</v>
      </c>
      <c r="I62" s="10" t="s">
        <v>53</v>
      </c>
      <c r="J62" s="11">
        <f>VLOOKUP(I62,M$4:N$38,2,FALSE)</f>
        <v>14</v>
      </c>
      <c r="K62" s="10">
        <v>7</v>
      </c>
    </row>
    <row r="63" spans="1:11" ht="15">
      <c r="A63" s="9" t="s">
        <v>221</v>
      </c>
      <c r="B63" s="9" t="s">
        <v>222</v>
      </c>
      <c r="C63" s="9" t="s">
        <v>215</v>
      </c>
      <c r="D63" s="32">
        <v>42247.153287037036</v>
      </c>
      <c r="E63" s="10" t="s">
        <v>1</v>
      </c>
      <c r="F63" s="10" t="s">
        <v>87</v>
      </c>
      <c r="G63" s="10" t="s">
        <v>69</v>
      </c>
      <c r="H63" s="11" t="s">
        <v>299</v>
      </c>
      <c r="I63" s="10" t="s">
        <v>53</v>
      </c>
      <c r="J63" s="11">
        <f>VLOOKUP(I63,M$4:N$38,2,FALSE)</f>
        <v>14</v>
      </c>
      <c r="K63" s="10">
        <v>8</v>
      </c>
    </row>
    <row r="64" spans="1:11" ht="15">
      <c r="A64" s="9" t="s">
        <v>285</v>
      </c>
      <c r="B64" s="9" t="s">
        <v>76</v>
      </c>
      <c r="C64" s="9" t="s">
        <v>75</v>
      </c>
      <c r="D64" s="32">
        <v>42247.15474537037</v>
      </c>
      <c r="E64" s="10" t="s">
        <v>1</v>
      </c>
      <c r="F64" s="10" t="s">
        <v>91</v>
      </c>
      <c r="G64" s="11" t="s">
        <v>92</v>
      </c>
      <c r="H64" s="10" t="s">
        <v>297</v>
      </c>
      <c r="I64" s="10" t="s">
        <v>53</v>
      </c>
      <c r="J64" s="11">
        <f>VLOOKUP(I64,M$4:N$38,2,FALSE)</f>
        <v>14</v>
      </c>
      <c r="K64" s="10">
        <v>9</v>
      </c>
    </row>
    <row r="65" spans="1:11" ht="15">
      <c r="A65" s="9" t="s">
        <v>168</v>
      </c>
      <c r="B65" s="9" t="s">
        <v>169</v>
      </c>
      <c r="C65" s="9" t="s">
        <v>0</v>
      </c>
      <c r="D65" s="32">
        <v>42247.36736111111</v>
      </c>
      <c r="E65" s="10" t="s">
        <v>1</v>
      </c>
      <c r="F65" s="10" t="s">
        <v>83</v>
      </c>
      <c r="G65" s="10" t="s">
        <v>307</v>
      </c>
      <c r="H65" s="11" t="s">
        <v>299</v>
      </c>
      <c r="I65" s="10" t="s">
        <v>53</v>
      </c>
      <c r="J65" s="11">
        <f>VLOOKUP(I65,M$4:N$38,2,FALSE)</f>
        <v>14</v>
      </c>
      <c r="K65" s="10">
        <v>10</v>
      </c>
    </row>
    <row r="66" spans="1:11" ht="15">
      <c r="A66" s="9" t="s">
        <v>166</v>
      </c>
      <c r="B66" s="9" t="s">
        <v>167</v>
      </c>
      <c r="C66" s="9" t="s">
        <v>0</v>
      </c>
      <c r="D66" s="32">
        <v>42247.367638888885</v>
      </c>
      <c r="E66" s="10" t="s">
        <v>1</v>
      </c>
      <c r="F66" s="10" t="s">
        <v>83</v>
      </c>
      <c r="G66" s="10" t="s">
        <v>307</v>
      </c>
      <c r="H66" s="10" t="s">
        <v>299</v>
      </c>
      <c r="I66" s="10" t="s">
        <v>53</v>
      </c>
      <c r="J66" s="11">
        <f>VLOOKUP(I66,M$4:N$38,2,FALSE)</f>
        <v>14</v>
      </c>
      <c r="K66" s="10">
        <v>11</v>
      </c>
    </row>
    <row r="67" spans="1:11" ht="15">
      <c r="A67" s="9" t="s">
        <v>164</v>
      </c>
      <c r="B67" s="9" t="s">
        <v>165</v>
      </c>
      <c r="C67" s="9" t="s">
        <v>0</v>
      </c>
      <c r="D67" s="32">
        <v>42247.36787037037</v>
      </c>
      <c r="E67" s="10" t="s">
        <v>1</v>
      </c>
      <c r="F67" s="10" t="s">
        <v>83</v>
      </c>
      <c r="G67" s="10" t="s">
        <v>70</v>
      </c>
      <c r="H67" s="10" t="s">
        <v>299</v>
      </c>
      <c r="I67" s="10" t="s">
        <v>53</v>
      </c>
      <c r="J67" s="11">
        <f>VLOOKUP(I67,M$4:N$38,2,FALSE)</f>
        <v>14</v>
      </c>
      <c r="K67" s="10">
        <v>12</v>
      </c>
    </row>
    <row r="68" spans="1:11" ht="15">
      <c r="A68" s="9" t="s">
        <v>162</v>
      </c>
      <c r="B68" s="9" t="s">
        <v>163</v>
      </c>
      <c r="C68" s="9" t="s">
        <v>0</v>
      </c>
      <c r="D68" s="32">
        <v>42247.3680787037</v>
      </c>
      <c r="E68" s="10" t="s">
        <v>1</v>
      </c>
      <c r="F68" s="10" t="s">
        <v>83</v>
      </c>
      <c r="G68" s="10" t="s">
        <v>70</v>
      </c>
      <c r="H68" s="10" t="s">
        <v>299</v>
      </c>
      <c r="I68" s="10" t="s">
        <v>53</v>
      </c>
      <c r="J68" s="11">
        <f>VLOOKUP(I68,M$4:N$38,2,FALSE)</f>
        <v>14</v>
      </c>
      <c r="K68" s="10">
        <v>13</v>
      </c>
    </row>
    <row r="69" spans="1:11" ht="15">
      <c r="A69" s="9" t="s">
        <v>150</v>
      </c>
      <c r="B69" s="9" t="s">
        <v>151</v>
      </c>
      <c r="C69" s="9" t="s">
        <v>0</v>
      </c>
      <c r="D69" s="32">
        <v>42247.37158564815</v>
      </c>
      <c r="E69" s="10" t="s">
        <v>1</v>
      </c>
      <c r="F69" s="10" t="s">
        <v>83</v>
      </c>
      <c r="G69" s="10" t="s">
        <v>309</v>
      </c>
      <c r="H69" s="11" t="s">
        <v>299</v>
      </c>
      <c r="I69" s="10" t="s">
        <v>53</v>
      </c>
      <c r="J69" s="11">
        <f>VLOOKUP(I69,M$4:N$38,2,FALSE)</f>
        <v>14</v>
      </c>
      <c r="K69" s="10">
        <v>14</v>
      </c>
    </row>
    <row r="70" spans="1:11" ht="15">
      <c r="A70" s="9" t="s">
        <v>148</v>
      </c>
      <c r="B70" s="9" t="s">
        <v>149</v>
      </c>
      <c r="C70" s="9" t="s">
        <v>0</v>
      </c>
      <c r="D70" s="32">
        <v>42247.371875</v>
      </c>
      <c r="E70" s="10" t="s">
        <v>1</v>
      </c>
      <c r="F70" s="10" t="s">
        <v>83</v>
      </c>
      <c r="G70" s="10" t="s">
        <v>309</v>
      </c>
      <c r="H70" s="11" t="s">
        <v>299</v>
      </c>
      <c r="I70" s="10" t="s">
        <v>53</v>
      </c>
      <c r="J70" s="11">
        <f>VLOOKUP(I70,M$4:N$38,2,FALSE)</f>
        <v>14</v>
      </c>
      <c r="K70" s="10">
        <v>15</v>
      </c>
    </row>
    <row r="71" spans="1:11" ht="15">
      <c r="A71" s="9" t="s">
        <v>260</v>
      </c>
      <c r="B71" s="9" t="s">
        <v>259</v>
      </c>
      <c r="C71" s="9" t="s">
        <v>65</v>
      </c>
      <c r="D71" s="32">
        <v>42244.18271990741</v>
      </c>
      <c r="E71" s="10" t="s">
        <v>1</v>
      </c>
      <c r="F71" s="10" t="s">
        <v>87</v>
      </c>
      <c r="G71" s="10" t="s">
        <v>287</v>
      </c>
      <c r="H71" s="10" t="s">
        <v>297</v>
      </c>
      <c r="I71" s="10" t="s">
        <v>53</v>
      </c>
      <c r="J71" s="11">
        <f>VLOOKUP(I71,M$4:N$38,2,FALSE)</f>
        <v>14</v>
      </c>
      <c r="K71" s="10">
        <v>99</v>
      </c>
    </row>
    <row r="72" spans="1:11" ht="15">
      <c r="A72" s="9" t="s">
        <v>223</v>
      </c>
      <c r="B72" s="9" t="s">
        <v>222</v>
      </c>
      <c r="C72" s="9" t="s">
        <v>78</v>
      </c>
      <c r="D72" s="32">
        <v>42245.326261574075</v>
      </c>
      <c r="E72" s="10" t="s">
        <v>1</v>
      </c>
      <c r="F72" s="10" t="s">
        <v>87</v>
      </c>
      <c r="G72" s="10" t="s">
        <v>69</v>
      </c>
      <c r="H72" s="11" t="s">
        <v>299</v>
      </c>
      <c r="I72" s="10" t="s">
        <v>53</v>
      </c>
      <c r="J72" s="11">
        <f>VLOOKUP(I72,M$4:N$38,2,FALSE)</f>
        <v>14</v>
      </c>
      <c r="K72" s="10">
        <v>99</v>
      </c>
    </row>
    <row r="73" spans="1:11" ht="15">
      <c r="A73" s="9" t="s">
        <v>242</v>
      </c>
      <c r="B73" s="9" t="s">
        <v>243</v>
      </c>
      <c r="C73" s="9" t="s">
        <v>80</v>
      </c>
      <c r="D73" s="32">
        <v>42244.51526620371</v>
      </c>
      <c r="E73" s="10" t="s">
        <v>1</v>
      </c>
      <c r="F73" s="10" t="s">
        <v>292</v>
      </c>
      <c r="G73" s="10" t="s">
        <v>293</v>
      </c>
      <c r="H73" s="11" t="s">
        <v>298</v>
      </c>
      <c r="I73" s="10" t="s">
        <v>20</v>
      </c>
      <c r="J73" s="11">
        <f>VLOOKUP(I73,M$4:N$38,2,FALSE)</f>
        <v>16</v>
      </c>
      <c r="K73" s="10">
        <v>1</v>
      </c>
    </row>
    <row r="74" spans="1:11" ht="15">
      <c r="A74" s="9" t="s">
        <v>133</v>
      </c>
      <c r="B74" s="9" t="s">
        <v>134</v>
      </c>
      <c r="C74" s="9" t="s">
        <v>132</v>
      </c>
      <c r="D74" s="32">
        <v>42247.6562037037</v>
      </c>
      <c r="E74" s="10" t="s">
        <v>1</v>
      </c>
      <c r="F74" s="10" t="s">
        <v>304</v>
      </c>
      <c r="G74" s="10" t="s">
        <v>293</v>
      </c>
      <c r="H74" s="10" t="s">
        <v>297</v>
      </c>
      <c r="I74" s="10" t="s">
        <v>20</v>
      </c>
      <c r="J74" s="11">
        <f>VLOOKUP(I74,M$4:N$38,2,FALSE)</f>
        <v>16</v>
      </c>
      <c r="K74" s="10">
        <v>2</v>
      </c>
    </row>
    <row r="75" spans="1:11" s="9" customFormat="1" ht="15">
      <c r="A75" s="9" t="s">
        <v>160</v>
      </c>
      <c r="B75" s="9" t="s">
        <v>161</v>
      </c>
      <c r="C75" s="9" t="s">
        <v>132</v>
      </c>
      <c r="D75" s="32">
        <v>42247.352164351854</v>
      </c>
      <c r="E75" s="10" t="s">
        <v>1</v>
      </c>
      <c r="F75" s="10" t="s">
        <v>304</v>
      </c>
      <c r="G75" s="10" t="s">
        <v>293</v>
      </c>
      <c r="H75" s="10" t="s">
        <v>297</v>
      </c>
      <c r="I75" s="10" t="s">
        <v>20</v>
      </c>
      <c r="J75" s="11">
        <f>VLOOKUP(I75,M$4:N$38,2,FALSE)</f>
        <v>16</v>
      </c>
      <c r="K75" s="10">
        <v>3</v>
      </c>
    </row>
    <row r="76" spans="1:11" ht="15">
      <c r="A76" s="9" t="s">
        <v>183</v>
      </c>
      <c r="B76" s="9" t="s">
        <v>184</v>
      </c>
      <c r="C76" s="9" t="s">
        <v>132</v>
      </c>
      <c r="D76" s="32">
        <v>42247.336493055554</v>
      </c>
      <c r="E76" s="10" t="s">
        <v>1</v>
      </c>
      <c r="F76" s="10" t="s">
        <v>304</v>
      </c>
      <c r="G76" s="10" t="s">
        <v>293</v>
      </c>
      <c r="H76" s="10" t="s">
        <v>297</v>
      </c>
      <c r="I76" s="10" t="s">
        <v>20</v>
      </c>
      <c r="J76" s="11">
        <f>VLOOKUP(I76,M$4:N$38,2,FALSE)</f>
        <v>16</v>
      </c>
      <c r="K76" s="10">
        <v>4</v>
      </c>
    </row>
    <row r="77" spans="1:11" ht="15">
      <c r="A77" s="9" t="s">
        <v>174</v>
      </c>
      <c r="B77" s="9" t="s">
        <v>175</v>
      </c>
      <c r="C77" s="9" t="s">
        <v>176</v>
      </c>
      <c r="D77" s="32">
        <v>42247.35722222222</v>
      </c>
      <c r="E77" s="10" t="s">
        <v>1</v>
      </c>
      <c r="F77" s="10" t="s">
        <v>304</v>
      </c>
      <c r="G77" s="10" t="s">
        <v>293</v>
      </c>
      <c r="H77" s="10" t="s">
        <v>297</v>
      </c>
      <c r="I77" s="10" t="s">
        <v>20</v>
      </c>
      <c r="J77" s="11">
        <f>VLOOKUP(I77,M$4:N$38,2,FALSE)</f>
        <v>16</v>
      </c>
      <c r="K77" s="10">
        <v>5</v>
      </c>
    </row>
    <row r="78" spans="1:11" ht="15">
      <c r="A78" s="9" t="s">
        <v>142</v>
      </c>
      <c r="B78" s="9" t="s">
        <v>140</v>
      </c>
      <c r="C78" s="9" t="s">
        <v>132</v>
      </c>
      <c r="D78" s="32">
        <v>42251.30131944444</v>
      </c>
      <c r="E78" s="10" t="s">
        <v>1</v>
      </c>
      <c r="F78" s="10" t="s">
        <v>304</v>
      </c>
      <c r="G78" s="10" t="s">
        <v>293</v>
      </c>
      <c r="H78" s="10" t="s">
        <v>297</v>
      </c>
      <c r="I78" s="10" t="s">
        <v>20</v>
      </c>
      <c r="J78" s="11">
        <f>VLOOKUP(I78,M$4:N$38,2,FALSE)</f>
        <v>16</v>
      </c>
      <c r="K78" s="10">
        <v>6</v>
      </c>
    </row>
    <row r="79" spans="1:11" ht="15">
      <c r="A79" s="9" t="s">
        <v>139</v>
      </c>
      <c r="B79" s="9" t="s">
        <v>140</v>
      </c>
      <c r="C79" s="9" t="s">
        <v>132</v>
      </c>
      <c r="D79" s="32">
        <v>42251.45428240741</v>
      </c>
      <c r="E79" s="10" t="s">
        <v>1</v>
      </c>
      <c r="F79" s="10" t="s">
        <v>304</v>
      </c>
      <c r="G79" s="10" t="s">
        <v>293</v>
      </c>
      <c r="H79" s="10" t="s">
        <v>297</v>
      </c>
      <c r="I79" s="10" t="s">
        <v>20</v>
      </c>
      <c r="J79" s="11">
        <f>VLOOKUP(I79,M$4:N$38,2,FALSE)</f>
        <v>16</v>
      </c>
      <c r="K79" s="10">
        <v>7</v>
      </c>
    </row>
    <row r="80" spans="1:11" ht="15">
      <c r="A80" s="9" t="s">
        <v>130</v>
      </c>
      <c r="B80" s="9" t="s">
        <v>131</v>
      </c>
      <c r="C80" s="9" t="s">
        <v>132</v>
      </c>
      <c r="D80" s="32">
        <v>42247.65667824074</v>
      </c>
      <c r="E80" s="10" t="s">
        <v>1</v>
      </c>
      <c r="F80" s="10" t="s">
        <v>304</v>
      </c>
      <c r="G80" s="10" t="s">
        <v>293</v>
      </c>
      <c r="H80" s="10" t="s">
        <v>297</v>
      </c>
      <c r="I80" s="10" t="s">
        <v>20</v>
      </c>
      <c r="J80" s="11">
        <f>VLOOKUP(I80,M$4:N$38,2,FALSE)</f>
        <v>16</v>
      </c>
      <c r="K80" s="10">
        <v>8</v>
      </c>
    </row>
    <row r="81" spans="1:11" ht="15">
      <c r="A81" s="9" t="s">
        <v>197</v>
      </c>
      <c r="B81" s="9" t="s">
        <v>198</v>
      </c>
      <c r="C81" s="9" t="s">
        <v>2</v>
      </c>
      <c r="D81" s="32">
        <v>42247.44604166667</v>
      </c>
      <c r="E81" s="10" t="s">
        <v>1</v>
      </c>
      <c r="F81" s="10" t="s">
        <v>302</v>
      </c>
      <c r="G81" s="10" t="s">
        <v>293</v>
      </c>
      <c r="H81" s="11" t="s">
        <v>299</v>
      </c>
      <c r="I81" s="10" t="s">
        <v>20</v>
      </c>
      <c r="J81" s="11">
        <f>VLOOKUP(I81,M$4:N$38,2,FALSE)</f>
        <v>16</v>
      </c>
      <c r="K81" s="10">
        <v>9</v>
      </c>
    </row>
    <row r="82" spans="1:11" ht="15">
      <c r="A82" s="9" t="s">
        <v>195</v>
      </c>
      <c r="B82" s="9" t="s">
        <v>196</v>
      </c>
      <c r="C82" s="9" t="s">
        <v>2</v>
      </c>
      <c r="D82" s="32">
        <v>42247.44496527778</v>
      </c>
      <c r="E82" s="10" t="s">
        <v>1</v>
      </c>
      <c r="F82" s="10" t="s">
        <v>302</v>
      </c>
      <c r="G82" s="10" t="s">
        <v>293</v>
      </c>
      <c r="H82" s="11" t="s">
        <v>299</v>
      </c>
      <c r="I82" s="10" t="s">
        <v>20</v>
      </c>
      <c r="J82" s="11">
        <f>VLOOKUP(I82,M$4:N$38,2,FALSE)</f>
        <v>16</v>
      </c>
      <c r="K82" s="10">
        <v>10</v>
      </c>
    </row>
    <row r="83" spans="1:11" ht="15">
      <c r="A83" s="9" t="s">
        <v>98</v>
      </c>
      <c r="B83" s="9" t="s">
        <v>99</v>
      </c>
      <c r="C83" s="9" t="s">
        <v>100</v>
      </c>
      <c r="D83" s="32">
        <v>42253.81984953704</v>
      </c>
      <c r="E83" s="10" t="s">
        <v>1</v>
      </c>
      <c r="F83" s="10" t="s">
        <v>291</v>
      </c>
      <c r="G83" s="10" t="s">
        <v>290</v>
      </c>
      <c r="H83" s="11" t="s">
        <v>297</v>
      </c>
      <c r="I83" s="10" t="s">
        <v>20</v>
      </c>
      <c r="J83" s="11">
        <f>VLOOKUP(I83,M$4:N$38,2,FALSE)</f>
        <v>16</v>
      </c>
      <c r="K83" s="10">
        <v>11</v>
      </c>
    </row>
    <row r="84" spans="1:11" ht="15">
      <c r="A84" s="9" t="s">
        <v>143</v>
      </c>
      <c r="B84" s="9" t="s">
        <v>140</v>
      </c>
      <c r="C84" s="9" t="s">
        <v>132</v>
      </c>
      <c r="D84" s="32"/>
      <c r="E84" s="10" t="s">
        <v>1</v>
      </c>
      <c r="F84" s="10" t="s">
        <v>304</v>
      </c>
      <c r="G84" s="10" t="s">
        <v>293</v>
      </c>
      <c r="H84" s="10" t="s">
        <v>297</v>
      </c>
      <c r="I84" s="10" t="s">
        <v>20</v>
      </c>
      <c r="J84" s="11">
        <f>VLOOKUP(I84,M$4:N$38,2,FALSE)</f>
        <v>16</v>
      </c>
      <c r="K84" s="10">
        <v>99</v>
      </c>
    </row>
    <row r="85" spans="1:11" ht="15">
      <c r="A85" s="9" t="s">
        <v>141</v>
      </c>
      <c r="B85" s="9" t="s">
        <v>140</v>
      </c>
      <c r="C85" s="9" t="s">
        <v>132</v>
      </c>
      <c r="D85" s="32">
        <v>42251.303252314814</v>
      </c>
      <c r="E85" s="10" t="s">
        <v>1</v>
      </c>
      <c r="F85" s="10" t="s">
        <v>304</v>
      </c>
      <c r="G85" s="10" t="s">
        <v>293</v>
      </c>
      <c r="H85" s="10" t="s">
        <v>297</v>
      </c>
      <c r="I85" s="10" t="s">
        <v>20</v>
      </c>
      <c r="J85" s="11">
        <f>VLOOKUP(I85,M$4:N$38,2,FALSE)</f>
        <v>16</v>
      </c>
      <c r="K85" s="10">
        <v>99</v>
      </c>
    </row>
    <row r="86" spans="1:11" ht="15">
      <c r="A86" s="9" t="s">
        <v>185</v>
      </c>
      <c r="B86" s="9" t="s">
        <v>186</v>
      </c>
      <c r="C86" s="9" t="s">
        <v>77</v>
      </c>
      <c r="D86" s="32">
        <v>42247.3359375</v>
      </c>
      <c r="E86" s="10" t="s">
        <v>1</v>
      </c>
      <c r="F86" s="33" t="s">
        <v>87</v>
      </c>
      <c r="G86" s="10" t="s">
        <v>303</v>
      </c>
      <c r="H86" s="10" t="s">
        <v>301</v>
      </c>
      <c r="I86" s="10" t="s">
        <v>21</v>
      </c>
      <c r="J86" s="11">
        <f>VLOOKUP(I86,M$4:N$38,2,FALSE)</f>
        <v>17</v>
      </c>
      <c r="K86" s="10">
        <v>1</v>
      </c>
    </row>
    <row r="87" spans="1:11" ht="15">
      <c r="A87" s="9" t="s">
        <v>181</v>
      </c>
      <c r="B87" s="9" t="s">
        <v>182</v>
      </c>
      <c r="C87" s="9" t="s">
        <v>77</v>
      </c>
      <c r="D87" s="32">
        <v>42247.33709490741</v>
      </c>
      <c r="E87" s="10" t="s">
        <v>1</v>
      </c>
      <c r="F87" s="10" t="s">
        <v>87</v>
      </c>
      <c r="G87" s="10" t="s">
        <v>303</v>
      </c>
      <c r="H87" s="10" t="s">
        <v>301</v>
      </c>
      <c r="I87" s="10" t="s">
        <v>21</v>
      </c>
      <c r="J87" s="11">
        <f>VLOOKUP(I87,M$4:N$38,2,FALSE)</f>
        <v>17</v>
      </c>
      <c r="K87" s="10">
        <v>2</v>
      </c>
    </row>
    <row r="88" spans="1:11" ht="15">
      <c r="A88" s="9" t="s">
        <v>179</v>
      </c>
      <c r="B88" s="9" t="s">
        <v>180</v>
      </c>
      <c r="C88" s="9" t="s">
        <v>77</v>
      </c>
      <c r="D88" s="32">
        <v>42247.33825231482</v>
      </c>
      <c r="E88" s="10" t="s">
        <v>1</v>
      </c>
      <c r="F88" s="10" t="s">
        <v>87</v>
      </c>
      <c r="G88" s="10" t="s">
        <v>303</v>
      </c>
      <c r="H88" s="10" t="s">
        <v>301</v>
      </c>
      <c r="I88" s="10" t="s">
        <v>21</v>
      </c>
      <c r="J88" s="11">
        <f>VLOOKUP(I88,M$4:N$38,2,FALSE)</f>
        <v>17</v>
      </c>
      <c r="K88" s="10">
        <v>3</v>
      </c>
    </row>
    <row r="89" spans="1:11" ht="15">
      <c r="A89" s="9" t="s">
        <v>177</v>
      </c>
      <c r="B89" s="9" t="s">
        <v>178</v>
      </c>
      <c r="C89" s="9" t="s">
        <v>77</v>
      </c>
      <c r="D89" s="32">
        <v>42247.33918981482</v>
      </c>
      <c r="E89" s="10" t="s">
        <v>1</v>
      </c>
      <c r="F89" s="10" t="s">
        <v>87</v>
      </c>
      <c r="G89" s="10" t="s">
        <v>303</v>
      </c>
      <c r="H89" s="10" t="s">
        <v>301</v>
      </c>
      <c r="I89" s="10" t="s">
        <v>21</v>
      </c>
      <c r="J89" s="11">
        <f>VLOOKUP(I89,M$4:N$38,2,FALSE)</f>
        <v>17</v>
      </c>
      <c r="K89" s="10">
        <v>4</v>
      </c>
    </row>
    <row r="90" spans="1:11" ht="15">
      <c r="A90" s="9" t="s">
        <v>172</v>
      </c>
      <c r="B90" s="9" t="s">
        <v>173</v>
      </c>
      <c r="C90" s="9" t="s">
        <v>0</v>
      </c>
      <c r="D90" s="32">
        <v>42247.349131944444</v>
      </c>
      <c r="E90" s="10" t="s">
        <v>1</v>
      </c>
      <c r="F90" s="11" t="s">
        <v>83</v>
      </c>
      <c r="G90" s="11" t="s">
        <v>90</v>
      </c>
      <c r="H90" s="11" t="s">
        <v>299</v>
      </c>
      <c r="I90" s="10" t="s">
        <v>21</v>
      </c>
      <c r="J90" s="11">
        <f>VLOOKUP(I90,M$4:N$38,2,FALSE)</f>
        <v>17</v>
      </c>
      <c r="K90" s="10">
        <v>5</v>
      </c>
    </row>
    <row r="91" spans="1:11" ht="15">
      <c r="A91" s="9" t="s">
        <v>170</v>
      </c>
      <c r="B91" s="9" t="s">
        <v>171</v>
      </c>
      <c r="C91" s="9" t="s">
        <v>0</v>
      </c>
      <c r="D91" s="32">
        <v>42247.35050925926</v>
      </c>
      <c r="E91" s="10" t="s">
        <v>1</v>
      </c>
      <c r="F91" s="11" t="s">
        <v>83</v>
      </c>
      <c r="G91" s="11" t="s">
        <v>90</v>
      </c>
      <c r="H91" s="11" t="s">
        <v>299</v>
      </c>
      <c r="I91" s="10" t="s">
        <v>21</v>
      </c>
      <c r="J91" s="11">
        <f>VLOOKUP(I91,M$4:N$38,2,FALSE)</f>
        <v>17</v>
      </c>
      <c r="K91" s="10">
        <v>6</v>
      </c>
    </row>
    <row r="92" spans="1:11" ht="15">
      <c r="A92" s="9" t="s">
        <v>189</v>
      </c>
      <c r="B92" s="9" t="s">
        <v>190</v>
      </c>
      <c r="C92" s="9" t="s">
        <v>77</v>
      </c>
      <c r="D92" s="32">
        <v>42247.33366898148</v>
      </c>
      <c r="E92" s="10" t="s">
        <v>1</v>
      </c>
      <c r="F92" s="10" t="s">
        <v>83</v>
      </c>
      <c r="G92" s="11" t="s">
        <v>90</v>
      </c>
      <c r="H92" s="11" t="s">
        <v>298</v>
      </c>
      <c r="I92" s="10" t="s">
        <v>21</v>
      </c>
      <c r="J92" s="11">
        <f>VLOOKUP(I92,M$4:N$38,2,FALSE)</f>
        <v>17</v>
      </c>
      <c r="K92" s="10">
        <v>7</v>
      </c>
    </row>
    <row r="93" spans="1:11" ht="15">
      <c r="A93" s="9" t="s">
        <v>187</v>
      </c>
      <c r="B93" s="9" t="s">
        <v>188</v>
      </c>
      <c r="C93" s="9" t="s">
        <v>77</v>
      </c>
      <c r="D93" s="32">
        <v>42247.334872685184</v>
      </c>
      <c r="E93" s="10" t="s">
        <v>1</v>
      </c>
      <c r="F93" s="10" t="s">
        <v>83</v>
      </c>
      <c r="G93" s="11" t="s">
        <v>90</v>
      </c>
      <c r="H93" s="11" t="s">
        <v>298</v>
      </c>
      <c r="I93" s="10" t="s">
        <v>21</v>
      </c>
      <c r="J93" s="11">
        <f>VLOOKUP(I93,M$4:N$38,2,FALSE)</f>
        <v>17</v>
      </c>
      <c r="K93" s="10">
        <v>8</v>
      </c>
    </row>
    <row r="94" spans="1:11" ht="15">
      <c r="A94" s="9" t="s">
        <v>117</v>
      </c>
      <c r="B94" s="9" t="s">
        <v>118</v>
      </c>
      <c r="C94" s="9" t="s">
        <v>77</v>
      </c>
      <c r="D94" s="32">
        <v>42248.66012731481</v>
      </c>
      <c r="E94" s="10" t="s">
        <v>1</v>
      </c>
      <c r="F94" s="10" t="s">
        <v>83</v>
      </c>
      <c r="G94" s="11" t="s">
        <v>90</v>
      </c>
      <c r="H94" s="10" t="s">
        <v>299</v>
      </c>
      <c r="I94" s="10" t="s">
        <v>21</v>
      </c>
      <c r="J94" s="11">
        <f>VLOOKUP(I94,M$4:N$38,2,FALSE)</f>
        <v>17</v>
      </c>
      <c r="K94" s="10">
        <v>9</v>
      </c>
    </row>
    <row r="95" spans="1:11" ht="15">
      <c r="A95" s="9" t="s">
        <v>115</v>
      </c>
      <c r="B95" s="9" t="s">
        <v>116</v>
      </c>
      <c r="C95" s="9" t="s">
        <v>77</v>
      </c>
      <c r="D95" s="32">
        <v>42248.660995370374</v>
      </c>
      <c r="E95" s="10" t="s">
        <v>1</v>
      </c>
      <c r="F95" s="10" t="s">
        <v>83</v>
      </c>
      <c r="G95" s="11" t="s">
        <v>90</v>
      </c>
      <c r="H95" s="11" t="s">
        <v>299</v>
      </c>
      <c r="I95" s="10" t="s">
        <v>21</v>
      </c>
      <c r="J95" s="11">
        <f>VLOOKUP(I95,M$4:N$38,2,FALSE)</f>
        <v>17</v>
      </c>
      <c r="K95" s="10">
        <v>10</v>
      </c>
    </row>
    <row r="96" spans="1:11" ht="15">
      <c r="A96" s="9" t="s">
        <v>109</v>
      </c>
      <c r="B96" s="9" t="s">
        <v>110</v>
      </c>
      <c r="C96" s="9" t="s">
        <v>0</v>
      </c>
      <c r="D96" s="32">
        <v>42249.156689814816</v>
      </c>
      <c r="E96" s="10" t="s">
        <v>1</v>
      </c>
      <c r="F96" s="10" t="s">
        <v>83</v>
      </c>
      <c r="G96" s="11" t="s">
        <v>90</v>
      </c>
      <c r="H96" s="11" t="s">
        <v>299</v>
      </c>
      <c r="I96" s="10" t="s">
        <v>21</v>
      </c>
      <c r="J96" s="11">
        <f>VLOOKUP(I96,M$4:N$38,2,FALSE)</f>
        <v>17</v>
      </c>
      <c r="K96" s="10">
        <v>11</v>
      </c>
    </row>
    <row r="97" spans="1:11" ht="15">
      <c r="A97" s="9" t="s">
        <v>137</v>
      </c>
      <c r="B97" s="9" t="s">
        <v>138</v>
      </c>
      <c r="C97" s="9" t="s">
        <v>0</v>
      </c>
      <c r="D97" s="32">
        <v>42247.38880787037</v>
      </c>
      <c r="E97" s="10" t="s">
        <v>1</v>
      </c>
      <c r="F97" s="10" t="s">
        <v>83</v>
      </c>
      <c r="G97" s="10" t="s">
        <v>86</v>
      </c>
      <c r="H97" s="11" t="s">
        <v>299</v>
      </c>
      <c r="I97" s="10" t="s">
        <v>21</v>
      </c>
      <c r="J97" s="11">
        <f>VLOOKUP(I97,M$4:N$38,2,FALSE)</f>
        <v>17</v>
      </c>
      <c r="K97" s="10">
        <v>12</v>
      </c>
    </row>
    <row r="98" spans="1:11" ht="15">
      <c r="A98" s="9" t="s">
        <v>135</v>
      </c>
      <c r="B98" s="9" t="s">
        <v>136</v>
      </c>
      <c r="C98" s="9" t="s">
        <v>0</v>
      </c>
      <c r="D98" s="32">
        <v>42247.38854166667</v>
      </c>
      <c r="E98" s="10" t="s">
        <v>1</v>
      </c>
      <c r="F98" s="10" t="s">
        <v>83</v>
      </c>
      <c r="G98" s="10" t="s">
        <v>86</v>
      </c>
      <c r="H98" s="10" t="s">
        <v>299</v>
      </c>
      <c r="I98" s="10" t="s">
        <v>21</v>
      </c>
      <c r="J98" s="11">
        <f>VLOOKUP(I98,M$4:N$38,2,FALSE)</f>
        <v>17</v>
      </c>
      <c r="K98" s="10">
        <v>13</v>
      </c>
    </row>
    <row r="99" spans="1:11" ht="15">
      <c r="A99" s="9" t="s">
        <v>121</v>
      </c>
      <c r="B99" s="9" t="s">
        <v>122</v>
      </c>
      <c r="C99" s="9" t="s">
        <v>77</v>
      </c>
      <c r="D99" s="32">
        <v>42248.65833333333</v>
      </c>
      <c r="E99" s="10" t="s">
        <v>1</v>
      </c>
      <c r="F99" s="33" t="s">
        <v>87</v>
      </c>
      <c r="G99" s="10" t="s">
        <v>86</v>
      </c>
      <c r="H99" s="11" t="s">
        <v>299</v>
      </c>
      <c r="I99" s="10" t="s">
        <v>21</v>
      </c>
      <c r="J99" s="11">
        <f>VLOOKUP(I99,M$4:N$38,2,FALSE)</f>
        <v>17</v>
      </c>
      <c r="K99" s="10">
        <v>14</v>
      </c>
    </row>
    <row r="100" spans="1:11" ht="15">
      <c r="A100" s="9" t="s">
        <v>119</v>
      </c>
      <c r="B100" s="9" t="s">
        <v>120</v>
      </c>
      <c r="C100" s="9" t="s">
        <v>77</v>
      </c>
      <c r="D100" s="32">
        <v>42248.659317129626</v>
      </c>
      <c r="E100" s="10" t="s">
        <v>1</v>
      </c>
      <c r="F100" s="10" t="s">
        <v>87</v>
      </c>
      <c r="G100" s="10" t="s">
        <v>86</v>
      </c>
      <c r="H100" s="11" t="s">
        <v>299</v>
      </c>
      <c r="I100" s="10" t="s">
        <v>21</v>
      </c>
      <c r="J100" s="11">
        <f>VLOOKUP(I100,M$4:N$38,2,FALSE)</f>
        <v>17</v>
      </c>
      <c r="K100" s="10">
        <v>15</v>
      </c>
    </row>
    <row r="101" spans="1:11" ht="15">
      <c r="A101" s="9" t="s">
        <v>269</v>
      </c>
      <c r="B101" s="9" t="s">
        <v>270</v>
      </c>
      <c r="C101" s="9" t="s">
        <v>65</v>
      </c>
      <c r="D101" s="32"/>
      <c r="E101" s="10" t="s">
        <v>1</v>
      </c>
      <c r="F101" s="10" t="s">
        <v>87</v>
      </c>
      <c r="G101" s="10" t="s">
        <v>86</v>
      </c>
      <c r="H101" s="11" t="s">
        <v>301</v>
      </c>
      <c r="I101" s="10" t="s">
        <v>21</v>
      </c>
      <c r="J101" s="11">
        <f>VLOOKUP(I101,M$4:N$38,2,FALSE)</f>
        <v>17</v>
      </c>
      <c r="K101" s="10">
        <v>99</v>
      </c>
    </row>
    <row r="102" spans="1:11" ht="15">
      <c r="A102" s="9" t="s">
        <v>326</v>
      </c>
      <c r="B102" s="9" t="s">
        <v>327</v>
      </c>
      <c r="C102" s="9" t="s">
        <v>77</v>
      </c>
      <c r="D102" s="32">
        <v>42254.63363425926</v>
      </c>
      <c r="E102" s="10" t="s">
        <v>1</v>
      </c>
      <c r="F102" s="10" t="s">
        <v>292</v>
      </c>
      <c r="G102" s="10" t="s">
        <v>293</v>
      </c>
      <c r="H102" s="10" t="s">
        <v>298</v>
      </c>
      <c r="I102" s="10" t="s">
        <v>48</v>
      </c>
      <c r="J102" s="11">
        <f>VLOOKUP(I102,M$4:N$38,2,FALSE)</f>
        <v>26</v>
      </c>
      <c r="K102" s="10">
        <v>1</v>
      </c>
    </row>
    <row r="103" spans="1:11" ht="15">
      <c r="A103" s="9" t="s">
        <v>250</v>
      </c>
      <c r="B103" s="9" t="s">
        <v>251</v>
      </c>
      <c r="C103" s="9" t="s">
        <v>201</v>
      </c>
      <c r="D103" s="32">
        <v>42244.33068287037</v>
      </c>
      <c r="E103" s="10" t="s">
        <v>1</v>
      </c>
      <c r="F103" s="10" t="s">
        <v>292</v>
      </c>
      <c r="G103" s="10" t="s">
        <v>293</v>
      </c>
      <c r="H103" s="11" t="s">
        <v>298</v>
      </c>
      <c r="I103" s="10" t="s">
        <v>48</v>
      </c>
      <c r="J103" s="11">
        <f>VLOOKUP(I103,M$4:N$38,2,FALSE)</f>
        <v>26</v>
      </c>
      <c r="K103" s="10">
        <v>2</v>
      </c>
    </row>
    <row r="104" spans="1:11" ht="15">
      <c r="A104" s="9" t="s">
        <v>248</v>
      </c>
      <c r="B104" s="9" t="s">
        <v>249</v>
      </c>
      <c r="C104" s="9" t="s">
        <v>201</v>
      </c>
      <c r="D104" s="32">
        <v>42244.3830787037</v>
      </c>
      <c r="E104" s="10" t="s">
        <v>1</v>
      </c>
      <c r="F104" s="10" t="s">
        <v>292</v>
      </c>
      <c r="G104" s="10" t="s">
        <v>293</v>
      </c>
      <c r="H104" s="10" t="s">
        <v>298</v>
      </c>
      <c r="I104" s="10" t="s">
        <v>48</v>
      </c>
      <c r="J104" s="11">
        <f>VLOOKUP(I104,M$4:N$38,2,FALSE)</f>
        <v>26</v>
      </c>
      <c r="K104" s="10">
        <v>3</v>
      </c>
    </row>
    <row r="105" spans="1:11" ht="15">
      <c r="A105" s="9" t="s">
        <v>246</v>
      </c>
      <c r="B105" s="9" t="s">
        <v>247</v>
      </c>
      <c r="C105" s="9" t="s">
        <v>201</v>
      </c>
      <c r="D105" s="32">
        <v>42244.41444444445</v>
      </c>
      <c r="E105" s="10" t="s">
        <v>1</v>
      </c>
      <c r="F105" s="10" t="s">
        <v>292</v>
      </c>
      <c r="G105" s="10" t="s">
        <v>293</v>
      </c>
      <c r="H105" s="10" t="s">
        <v>298</v>
      </c>
      <c r="I105" s="10" t="s">
        <v>48</v>
      </c>
      <c r="J105" s="11">
        <f>VLOOKUP(I105,M$4:N$38,2,FALSE)</f>
        <v>26</v>
      </c>
      <c r="K105" s="10">
        <v>4</v>
      </c>
    </row>
    <row r="106" spans="1:11" ht="15">
      <c r="A106" s="9" t="s">
        <v>202</v>
      </c>
      <c r="B106" s="9" t="s">
        <v>203</v>
      </c>
      <c r="C106" s="9" t="s">
        <v>65</v>
      </c>
      <c r="D106" s="32"/>
      <c r="E106" s="10" t="s">
        <v>1</v>
      </c>
      <c r="F106" s="10" t="s">
        <v>83</v>
      </c>
      <c r="H106" s="11" t="s">
        <v>298</v>
      </c>
      <c r="I106" s="10" t="s">
        <v>59</v>
      </c>
      <c r="J106" s="11">
        <f>VLOOKUP(I106,M$4:N$38,2,FALSE)</f>
        <v>36</v>
      </c>
      <c r="K106" s="10">
        <v>99</v>
      </c>
    </row>
    <row r="107" spans="1:11" ht="15">
      <c r="A107" s="9" t="s">
        <v>144</v>
      </c>
      <c r="B107" s="9" t="s">
        <v>145</v>
      </c>
      <c r="C107" s="9" t="s">
        <v>0</v>
      </c>
      <c r="D107" s="32"/>
      <c r="E107" s="10" t="s">
        <v>1</v>
      </c>
      <c r="F107" s="10" t="s">
        <v>83</v>
      </c>
      <c r="H107" s="10" t="s">
        <v>297</v>
      </c>
      <c r="I107" s="10" t="s">
        <v>59</v>
      </c>
      <c r="J107" s="11">
        <f>VLOOKUP(I107,M$4:N$38,2,FALSE)</f>
        <v>36</v>
      </c>
      <c r="K107" s="10">
        <v>99</v>
      </c>
    </row>
  </sheetData>
  <sheetProtection/>
  <autoFilter ref="A1:K16">
    <sortState ref="A2:K107">
      <sortCondition sortBy="value" ref="A2:A107"/>
    </sortState>
  </autoFilter>
  <conditionalFormatting sqref="D2:D23 D25:D74 D76:D493">
    <cfRule type="cellIs" priority="97" dxfId="3" operator="greaterThan">
      <formula>42247.31215</formula>
    </cfRule>
  </conditionalFormatting>
  <conditionalFormatting sqref="D24">
    <cfRule type="cellIs" priority="2" dxfId="3" operator="greaterThan">
      <formula>42247.31215</formula>
    </cfRule>
  </conditionalFormatting>
  <conditionalFormatting sqref="D75">
    <cfRule type="cellIs" priority="1" dxfId="3" operator="greaterThan">
      <formula>42247.31215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2015-09-07T23:17:47Z</dcterms:modified>
  <cp:category/>
  <cp:version/>
  <cp:contentType/>
  <cp:contentStatus/>
</cp:coreProperties>
</file>