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55" windowWidth="14760" windowHeight="6750" activeTab="0"/>
  </bookViews>
  <sheets>
    <sheet name="Consolidated" sheetId="1" r:id="rId1"/>
  </sheets>
  <definedNames>
    <definedName name="_xlnm._FilterDatabase" localSheetId="0" hidden="1">'Consolidated'!$A$1:$J$14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<sst xmlns="http://schemas.openxmlformats.org/spreadsheetml/2006/main" count="548" uniqueCount="235">
  <si>
    <t>LG Electronics</t>
  </si>
  <si>
    <t>Draft</t>
  </si>
  <si>
    <t>ZTE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</si>
  <si>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</si>
  <si>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</si>
  <si>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</si>
  <si>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</si>
  <si>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</si>
  <si>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</si>
  <si>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</si>
  <si>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</si>
  <si>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</si>
  <si>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</si>
  <si>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</si>
  <si>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</si>
  <si>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</si>
  <si>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</si>
  <si>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</si>
  <si>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</si>
  <si>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</si>
  <si>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</si>
  <si>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</si>
  <si>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</si>
  <si>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</si>
  <si>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</si>
  <si>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</si>
  <si>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</si>
  <si>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</si>
  <si>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</si>
  <si>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</si>
  <si>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</si>
  <si>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</si>
  <si>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</si>
  <si>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</si>
  <si>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</si>
  <si>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</si>
  <si>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</si>
  <si>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</si>
  <si>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</si>
  <si>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</si>
  <si>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</si>
  <si>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</si>
  <si>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</si>
  <si>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</si>
  <si>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</si>
  <si>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</si>
  <si>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</si>
  <si>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</si>
  <si>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</si>
  <si>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</si>
  <si>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</si>
  <si>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</si>
  <si>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</si>
  <si>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</si>
  <si>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</si>
  <si>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</si>
  <si>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WG2/WG3</t>
  </si>
  <si>
    <t>Nicolas Damour, WG2 Chairman</t>
  </si>
  <si>
    <t>WG2</t>
  </si>
  <si>
    <t>FUJITSU</t>
  </si>
  <si>
    <t>KT</t>
  </si>
  <si>
    <t>Agenda</t>
  </si>
  <si>
    <t>WG2/WG4</t>
  </si>
  <si>
    <t>NEC</t>
  </si>
  <si>
    <t>Huawei Technologies</t>
  </si>
  <si>
    <t>InterDigital</t>
  </si>
  <si>
    <t>Huawei Technologies Co., Ltd.</t>
  </si>
  <si>
    <t>Ericsson</t>
  </si>
  <si>
    <t>TS-0001 MNT</t>
  </si>
  <si>
    <t>Editorials</t>
  </si>
  <si>
    <t>Management</t>
  </si>
  <si>
    <t>TS-0001 STE</t>
  </si>
  <si>
    <t>TS-0001</t>
  </si>
  <si>
    <t>Security</t>
  </si>
  <si>
    <t>Time Series</t>
  </si>
  <si>
    <t>Hitachi</t>
  </si>
  <si>
    <t>ZTE Corporation</t>
  </si>
  <si>
    <t>CR_contentInstance_discovery</t>
  </si>
  <si>
    <t>ALU (TIA)</t>
  </si>
  <si>
    <t>Baseline</t>
  </si>
  <si>
    <t>Inputs</t>
  </si>
  <si>
    <t>TS-0001 WI-0028</t>
  </si>
  <si>
    <t>Gemalto N.V</t>
  </si>
  <si>
    <t>ARC-2015-2273</t>
  </si>
  <si>
    <t>ARC#20.0 Agenda</t>
  </si>
  <si>
    <t>ARC-2015-2271R01</t>
  </si>
  <si>
    <t>STE_disable_store_contentInstance</t>
  </si>
  <si>
    <t>ARC-2015-2270</t>
  </si>
  <si>
    <t>3GPP_SCEF_Call_Flows</t>
  </si>
  <si>
    <t>ARC-2015-2267R02</t>
  </si>
  <si>
    <t>CR_for_contentFormatPreference_on_remoteCSE_resource</t>
  </si>
  <si>
    <t>ETRI(TTA), LGE, Fujitsu</t>
  </si>
  <si>
    <t>ARC-2015-2267R01</t>
  </si>
  <si>
    <t>ARC-2015-2267</t>
  </si>
  <si>
    <t>ETRI(TTA)</t>
  </si>
  <si>
    <t>ARC-2015-2266</t>
  </si>
  <si>
    <t>CR_for contentFormatPreference_on_AE_resource</t>
  </si>
  <si>
    <t>ETRI(TTA), LGE</t>
  </si>
  <si>
    <t>ARC-2015-2264</t>
  </si>
  <si>
    <t>TR-0020 Function of supporting re-usable service layer context</t>
  </si>
  <si>
    <t>ARC-2015-2263</t>
  </si>
  <si>
    <t>Add Level Parameter in FilterCriteria R2</t>
  </si>
  <si>
    <t>ARC-2015-2262</t>
  </si>
  <si>
    <t>CR-semanticDescriptor-resource-procedures</t>
  </si>
  <si>
    <t>KETI</t>
  </si>
  <si>
    <t>ARC-2015-2261R01</t>
  </si>
  <si>
    <t>TS-0014 IW LWM2M Object Security</t>
  </si>
  <si>
    <t>ARC-2015-2261</t>
  </si>
  <si>
    <t>ARC-2015-2260</t>
  </si>
  <si>
    <t>TR-0020 Inputs</t>
  </si>
  <si>
    <t>ARC-2015-2259</t>
  </si>
  <si>
    <t>SPARQL-Query-for-semantic-filtering</t>
  </si>
  <si>
    <t>ARC-2015-2258</t>
  </si>
  <si>
    <t>CR_Polling channel timeout response_R2_Mirror</t>
  </si>
  <si>
    <t>ARC-2015-2257</t>
  </si>
  <si>
    <t>CR_Polling channel timeout response_R1</t>
  </si>
  <si>
    <t>ARC-2015-2256</t>
  </si>
  <si>
    <t>CR-structuredUriExample_R2_Mirror</t>
  </si>
  <si>
    <t>ARC-2015-2255</t>
  </si>
  <si>
    <t>CR-structured_Uri_Example_R1</t>
  </si>
  <si>
    <t>ARC-2015-2254</t>
  </si>
  <si>
    <t>CR-resourceName_R2</t>
  </si>
  <si>
    <t>ARC-2015-2253</t>
  </si>
  <si>
    <t>CR-Resource_Announce_When_Parent_Is_Not_Announce_R2_Mirror</t>
  </si>
  <si>
    <t>ARC-2015-2252</t>
  </si>
  <si>
    <t>CR-Resource_Announce_When_Parent_Is_Not_Announce_R1</t>
  </si>
  <si>
    <t>ARC-2015-2251</t>
  </si>
  <si>
    <t>CR-AE_ID_in_From_R2_Mirror</t>
  </si>
  <si>
    <t>ARC-2015-2250</t>
  </si>
  <si>
    <t>CR-AE_ID_in_From_R1</t>
  </si>
  <si>
    <t>ARC-2015-2249</t>
  </si>
  <si>
    <t>RDF-Data-Model-for-semanticDescriptor</t>
  </si>
  <si>
    <t>ARC-2015-2248</t>
  </si>
  <si>
    <t>Custom Container</t>
  </si>
  <si>
    <t>Qualcomm Inc. (TIA)</t>
  </si>
  <si>
    <t>ARC-2015-2247</t>
  </si>
  <si>
    <t>CR_new_attribute_to_present_ordered_contentInstance(R2)</t>
  </si>
  <si>
    <t>ARC-2015-2246</t>
  </si>
  <si>
    <t>CR_for_content_of_response_message(R1)</t>
  </si>
  <si>
    <t>ARC-2015-2245</t>
  </si>
  <si>
    <t>Issue regarding authentication at MN-CSE</t>
  </si>
  <si>
    <t>ARC-2015-2244R01</t>
  </si>
  <si>
    <t>STE_notation_for_properties</t>
  </si>
  <si>
    <t>ARC-2015-2244</t>
  </si>
  <si>
    <t>ARC-2015-2238R01</t>
  </si>
  <si>
    <t>Add remoteCSELink in CSEBase R2</t>
  </si>
  <si>
    <t>ARC-2015-2238</t>
  </si>
  <si>
    <t>ARC-2015-2237</t>
  </si>
  <si>
    <t>New_resources_for_supporting_time_series_data</t>
  </si>
  <si>
    <t>ARC-2015-2236</t>
  </si>
  <si>
    <t>Solution discussion of  Time Series Data</t>
  </si>
  <si>
    <t>ARC-2015-2235</t>
  </si>
  <si>
    <t>cleanup_for_notification_target_deletion</t>
  </si>
  <si>
    <t>ARC-2015-2234</t>
  </si>
  <si>
    <t>3GPP-Interworking</t>
  </si>
  <si>
    <t>ARC-2015-2233</t>
  </si>
  <si>
    <t>Streaming-Session-Support</t>
  </si>
  <si>
    <t>ARC-2015-2232</t>
  </si>
  <si>
    <t>Data_Collection_Policy</t>
  </si>
  <si>
    <t>ARC-2015-2231</t>
  </si>
  <si>
    <t>Proposal_for_section_5.3_of_TR-0021_Another-Approach-for-Action-Triggering</t>
  </si>
  <si>
    <t>ARC-2015-2230R04</t>
  </si>
  <si>
    <t>TS-0014-LWM2M_Object Transport &amp; Interworking</t>
  </si>
  <si>
    <t>ARC-2015-2230R03</t>
  </si>
  <si>
    <t>ARC-2015-2230R02</t>
  </si>
  <si>
    <t>ARC-2015-2230R01</t>
  </si>
  <si>
    <t>ARC-2015-2230</t>
  </si>
  <si>
    <t>ARC-2015-2229R01</t>
  </si>
  <si>
    <t>Notification and ACP</t>
  </si>
  <si>
    <t>ARC-2015-2229</t>
  </si>
  <si>
    <t>ARC-2015-2228R01</t>
  </si>
  <si>
    <t>Communication between Applications and the role of IPE</t>
  </si>
  <si>
    <t>ARC-2015-2226R01</t>
  </si>
  <si>
    <t>Uniform_term_of_external_mgmt_operation_R2_mirror</t>
  </si>
  <si>
    <t>ARC-2015-2225R01</t>
  </si>
  <si>
    <t>Uniform_term_of_external_mgmt_operation</t>
  </si>
  <si>
    <t>ARC-2015-2223R01</t>
  </si>
  <si>
    <t>Adding_AE_Mca_to_DM_architecture_R2_mirror</t>
  </si>
  <si>
    <t>ARC-2015-2222R01</t>
  </si>
  <si>
    <t>Adding_AE_Mca_to_DM_architecture</t>
  </si>
  <si>
    <t>ARC-2015-2221</t>
  </si>
  <si>
    <t>TR0024_OMA_ARC_API</t>
  </si>
  <si>
    <t>ARC-2015-2220R01</t>
  </si>
  <si>
    <t>TR0024_Reference architecture</t>
  </si>
  <si>
    <t>ARC-2015-2220</t>
  </si>
  <si>
    <t>ARC-2015-2219</t>
  </si>
  <si>
    <t>TS-0014-LWM2M_Sec_6_5_1_Editors_Note_Cleanup</t>
  </si>
  <si>
    <t>ARC-2015-2218</t>
  </si>
  <si>
    <t>TS-0014_LWM2M_Semantically_Enabled_Interworking</t>
  </si>
  <si>
    <t>ARC-2015-2217</t>
  </si>
  <si>
    <t>TS-0001_Functional_Architecture-V2_4_1</t>
  </si>
  <si>
    <t>ARC-2015-2213R01</t>
  </si>
  <si>
    <t>TS-0001_Functional_Architecture-V1_11_1</t>
  </si>
  <si>
    <t>ARC-2015-2213</t>
  </si>
  <si>
    <t>ARC-2015-2194</t>
  </si>
  <si>
    <t>STE_onlineStatus_on_AE</t>
  </si>
  <si>
    <t>ARC-2015-2184R03</t>
  </si>
  <si>
    <t>Modelling operations - problem statement and proposal</t>
  </si>
  <si>
    <t>ARC-2015-2075R05</t>
  </si>
  <si>
    <t>ARC-2015-2065R05</t>
  </si>
  <si>
    <t>Notification_Enhancement</t>
  </si>
  <si>
    <t>ARC-2015-2065R04</t>
  </si>
  <si>
    <t>ARC#20 Document allocation</t>
  </si>
  <si>
    <t>Mon-0</t>
  </si>
  <si>
    <t>Tue-0</t>
  </si>
  <si>
    <t>Wed-0</t>
  </si>
  <si>
    <t>Thu-0</t>
  </si>
  <si>
    <t>Fri-0</t>
  </si>
  <si>
    <t>WG2/WG5</t>
  </si>
  <si>
    <t>WG2 AdHoc</t>
  </si>
  <si>
    <t>ARC-2015-2274</t>
  </si>
  <si>
    <t>Notifications</t>
  </si>
  <si>
    <t>IWK - Notifications</t>
  </si>
  <si>
    <t>Reachability</t>
  </si>
  <si>
    <t>IWK - LWM2M</t>
  </si>
  <si>
    <t>TS-0014 WI-0024</t>
  </si>
  <si>
    <t>TR-0024 WI-0037</t>
  </si>
  <si>
    <t>IWK - 3GPP</t>
  </si>
  <si>
    <t>IWK - Generic</t>
  </si>
  <si>
    <t>Discussion</t>
  </si>
  <si>
    <t>IWK - Operations</t>
  </si>
  <si>
    <t>TR-0021 WI-0035</t>
  </si>
  <si>
    <t>Industrial Domain</t>
  </si>
  <si>
    <t>TS-0001 WI-0041</t>
  </si>
  <si>
    <t>Subcript./Notific.</t>
  </si>
  <si>
    <t>TS-0001 WI-0033</t>
  </si>
  <si>
    <t>Properties</t>
  </si>
  <si>
    <t>Filtering</t>
  </si>
  <si>
    <t>Admin</t>
  </si>
  <si>
    <t>TS-0001 WI-0005</t>
  </si>
  <si>
    <t>Semantics</t>
  </si>
  <si>
    <t>TR-0020 WI-0034</t>
  </si>
  <si>
    <t>Data storing</t>
  </si>
  <si>
    <t>Data search</t>
  </si>
  <si>
    <t>Service Layer Sessions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</si>
</sst>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0000\ _€_-;\-* #,##0.000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3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3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16" borderId="0" applyNumberFormat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1" fillId="23" borderId="0" applyNumberFormat="0" applyBorder="0" applyAlignment="0" applyProtection="0"/>
    <xf numFmtId="0" fontId="42" fillId="18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8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6" borderId="1" applyNumberFormat="0" applyAlignment="0" applyProtection="0"/>
    <xf numFmtId="0" fontId="7" fillId="36" borderId="1" applyNumberFormat="0" applyAlignment="0" applyProtection="0"/>
    <xf numFmtId="0" fontId="46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7" fillId="38" borderId="1" applyNumberFormat="0" applyAlignment="0" applyProtection="0"/>
    <xf numFmtId="0" fontId="48" fillId="38" borderId="1" applyNumberFormat="0" applyAlignment="0" applyProtection="0"/>
    <xf numFmtId="0" fontId="49" fillId="39" borderId="0" applyNumberFormat="0" applyBorder="0" applyAlignment="0" applyProtection="0"/>
    <xf numFmtId="0" fontId="50" fillId="4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1" borderId="0" applyNumberFormat="0" applyBorder="0" applyAlignment="0" applyProtection="0"/>
    <xf numFmtId="0" fontId="6" fillId="41" borderId="0" applyNumberFormat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54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36" borderId="5" applyNumberFormat="0" applyAlignment="0" applyProtection="0"/>
    <xf numFmtId="0" fontId="57" fillId="36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8" fillId="0" borderId="14" applyNumberFormat="0" applyFill="0" applyAlignment="0" applyProtection="0"/>
    <xf numFmtId="0" fontId="70" fillId="44" borderId="15" applyNumberFormat="0" applyAlignment="0" applyProtection="0"/>
    <xf numFmtId="0" fontId="71" fillId="44" borderId="15" applyNumberFormat="0" applyAlignment="0" applyProtection="0"/>
  </cellStyleXfs>
  <cellXfs count="37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16" xfId="0" applyFont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2" fillId="0" borderId="18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20" fontId="72" fillId="0" borderId="17" xfId="0" applyNumberFormat="1" applyFont="1" applyFill="1" applyBorder="1" applyAlignment="1">
      <alignment horizontal="center" vertical="center"/>
    </xf>
    <xf numFmtId="20" fontId="72" fillId="0" borderId="20" xfId="0" applyNumberFormat="1" applyFont="1" applyFill="1" applyBorder="1" applyAlignment="1">
      <alignment horizontal="center" vertical="center"/>
    </xf>
    <xf numFmtId="20" fontId="72" fillId="0" borderId="21" xfId="0" applyNumberFormat="1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20" fontId="72" fillId="0" borderId="18" xfId="0" applyNumberFormat="1" applyFont="1" applyFill="1" applyBorder="1" applyAlignment="1">
      <alignment horizontal="center" vertical="center"/>
    </xf>
    <xf numFmtId="20" fontId="72" fillId="0" borderId="22" xfId="0" applyNumberFormat="1" applyFont="1" applyFill="1" applyBorder="1" applyAlignment="1">
      <alignment horizontal="center" vertical="center"/>
    </xf>
    <xf numFmtId="20" fontId="72" fillId="0" borderId="23" xfId="0" applyNumberFormat="1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72" fillId="0" borderId="24" xfId="0" applyNumberFormat="1" applyFont="1" applyBorder="1" applyAlignment="1">
      <alignment horizontal="center" vertical="center"/>
    </xf>
    <xf numFmtId="20" fontId="72" fillId="0" borderId="19" xfId="0" applyNumberFormat="1" applyFont="1" applyFill="1" applyBorder="1" applyAlignment="1">
      <alignment horizontal="center" vertical="center"/>
    </xf>
    <xf numFmtId="20" fontId="72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0" fontId="21" fillId="0" borderId="19" xfId="0" applyNumberFormat="1" applyFont="1" applyFill="1" applyBorder="1" applyAlignment="1">
      <alignment horizontal="center" vertical="center"/>
    </xf>
    <xf numFmtId="20" fontId="21" fillId="0" borderId="25" xfId="0" applyNumberFormat="1" applyFont="1" applyFill="1" applyBorder="1" applyAlignment="1">
      <alignment horizontal="center" vertical="center"/>
    </xf>
    <xf numFmtId="20" fontId="21" fillId="0" borderId="24" xfId="0" applyNumberFormat="1" applyFont="1" applyBorder="1" applyAlignment="1">
      <alignment horizontal="center" vertical="center"/>
    </xf>
  </cellXfs>
  <cellStyles count="9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Hyperlink" xfId="80"/>
    <cellStyle name="Followed Hyperlink" xfId="81"/>
    <cellStyle name="Comma" xfId="82"/>
    <cellStyle name="Comma [0]" xfId="83"/>
    <cellStyle name="Currency" xfId="84"/>
    <cellStyle name="Currency [0]" xfId="85"/>
    <cellStyle name="Neutre" xfId="86"/>
    <cellStyle name="Neutre 2" xfId="87"/>
    <cellStyle name="Normal 2" xfId="88"/>
    <cellStyle name="Percent" xfId="89"/>
    <cellStyle name="Satisfaisant" xfId="90"/>
    <cellStyle name="Satisfaisant 2" xfId="91"/>
    <cellStyle name="Sortie" xfId="92"/>
    <cellStyle name="Sortie 2" xfId="93"/>
    <cellStyle name="Texte explicatif" xfId="94"/>
    <cellStyle name="Texte explicatif 2" xfId="95"/>
    <cellStyle name="Titre" xfId="96"/>
    <cellStyle name="Titre 2" xfId="97"/>
    <cellStyle name="Titre 1" xfId="98"/>
    <cellStyle name="Titre 1 2" xfId="99"/>
    <cellStyle name="Titre 2" xfId="100"/>
    <cellStyle name="Titre 2 2" xfId="101"/>
    <cellStyle name="Titre 3" xfId="102"/>
    <cellStyle name="Titre 3 2" xfId="103"/>
    <cellStyle name="Titre 4" xfId="104"/>
    <cellStyle name="Titre 4 2" xfId="105"/>
    <cellStyle name="Total" xfId="106"/>
    <cellStyle name="Total 2" xfId="107"/>
    <cellStyle name="Total 3" xfId="108"/>
    <cellStyle name="Vérification" xfId="109"/>
    <cellStyle name="Vérification 2" xfId="11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03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9" customWidth="1"/>
    <col min="5" max="5" width="10.7109375" style="9" customWidth="1"/>
    <col min="6" max="6" width="16.7109375" style="9" customWidth="1"/>
    <col min="7" max="7" width="20.7109375" style="9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>
      <c r="A1" s="1" t="s">
        <v>31</v>
      </c>
      <c r="B1" s="1" t="s">
        <v>32</v>
      </c>
      <c r="C1" s="1" t="s">
        <v>33</v>
      </c>
      <c r="D1" s="2" t="s">
        <v>35</v>
      </c>
      <c r="E1" s="2" t="s">
        <v>34</v>
      </c>
      <c r="F1" s="2" t="s">
        <v>29</v>
      </c>
      <c r="G1" s="2" t="s">
        <v>30</v>
      </c>
      <c r="H1" s="2" t="s">
        <v>3</v>
      </c>
      <c r="I1" s="2" t="s">
        <v>39</v>
      </c>
      <c r="J1" s="2" t="s">
        <v>40</v>
      </c>
    </row>
    <row r="2" spans="1:20" ht="15">
      <c r="A2" s="8" t="s">
        <v>83</v>
      </c>
      <c r="B2" s="8" t="s">
        <v>84</v>
      </c>
      <c r="C2" s="8" t="s">
        <v>57</v>
      </c>
      <c r="D2" s="8"/>
      <c r="E2" s="9" t="s">
        <v>1</v>
      </c>
      <c r="F2" s="9" t="s">
        <v>228</v>
      </c>
      <c r="G2" s="9" t="s">
        <v>61</v>
      </c>
      <c r="H2" s="9" t="s">
        <v>9</v>
      </c>
      <c r="I2" s="10">
        <f>VLOOKUP(H2,L$3:M$39,2,FALSE)</f>
        <v>3</v>
      </c>
      <c r="J2" s="9">
        <v>1</v>
      </c>
      <c r="L2" s="4" t="s">
        <v>36</v>
      </c>
      <c r="M2" s="4" t="s">
        <v>39</v>
      </c>
      <c r="N2" s="4" t="s">
        <v>37</v>
      </c>
      <c r="O2" s="4" t="s">
        <v>5</v>
      </c>
      <c r="P2" s="4" t="s">
        <v>6</v>
      </c>
      <c r="Q2" s="4" t="s">
        <v>7</v>
      </c>
      <c r="R2" s="4" t="s">
        <v>8</v>
      </c>
      <c r="S2" s="6" t="s">
        <v>38</v>
      </c>
      <c r="T2" s="5" t="s">
        <v>41</v>
      </c>
    </row>
    <row r="3" spans="1:20" ht="15">
      <c r="A3" s="8" t="s">
        <v>210</v>
      </c>
      <c r="B3" s="8" t="s">
        <v>202</v>
      </c>
      <c r="C3" s="8" t="s">
        <v>57</v>
      </c>
      <c r="D3" s="8"/>
      <c r="E3" s="9" t="s">
        <v>1</v>
      </c>
      <c r="F3" s="9" t="s">
        <v>228</v>
      </c>
      <c r="G3" s="9" t="s">
        <v>61</v>
      </c>
      <c r="H3" s="9" t="s">
        <v>9</v>
      </c>
      <c r="I3" s="10">
        <f>VLOOKUP(H3,L$3:M$39,2,FALSE)</f>
        <v>3</v>
      </c>
      <c r="J3" s="9">
        <v>2</v>
      </c>
      <c r="L3" s="13" t="s">
        <v>203</v>
      </c>
      <c r="M3" s="14">
        <v>1</v>
      </c>
      <c r="N3" s="13"/>
      <c r="O3" s="13" t="s">
        <v>4</v>
      </c>
      <c r="P3" s="15">
        <v>0.3125</v>
      </c>
      <c r="Q3" s="15">
        <v>0.3541666666666667</v>
      </c>
      <c r="R3" s="16">
        <f>Q3-P3</f>
        <v>0.041666666666666685</v>
      </c>
      <c r="S3" s="13">
        <f aca="true" t="shared" si="0" ref="S3:S39">_xlfn.COUNTIFS(H$2:H$383,L3,J$2:J$383,"&lt;99")</f>
        <v>0</v>
      </c>
      <c r="T3" s="17">
        <f>IF(S3&gt;0,R3/S3,0)</f>
        <v>0</v>
      </c>
    </row>
    <row r="4" spans="1:20" ht="15">
      <c r="A4" s="8" t="s">
        <v>193</v>
      </c>
      <c r="B4" s="8" t="s">
        <v>192</v>
      </c>
      <c r="C4" s="8" t="s">
        <v>2</v>
      </c>
      <c r="D4" s="7">
        <v>42304.40261574074</v>
      </c>
      <c r="E4" s="9" t="s">
        <v>1</v>
      </c>
      <c r="F4" s="9" t="s">
        <v>72</v>
      </c>
      <c r="G4" s="9" t="s">
        <v>79</v>
      </c>
      <c r="H4" s="9" t="s">
        <v>9</v>
      </c>
      <c r="I4" s="10">
        <f>VLOOKUP(H4,L$3:M$39,2,FALSE)</f>
        <v>3</v>
      </c>
      <c r="J4" s="9">
        <v>99</v>
      </c>
      <c r="L4" s="11" t="s">
        <v>48</v>
      </c>
      <c r="M4" s="18">
        <v>2</v>
      </c>
      <c r="N4" s="11"/>
      <c r="O4" s="11" t="s">
        <v>4</v>
      </c>
      <c r="P4" s="19">
        <v>0.3541666666666667</v>
      </c>
      <c r="Q4" s="19">
        <v>0.4375</v>
      </c>
      <c r="R4" s="20">
        <f>Q4-P4</f>
        <v>0.08333333333333331</v>
      </c>
      <c r="S4" s="11">
        <f t="shared" si="0"/>
        <v>0</v>
      </c>
      <c r="T4" s="21">
        <f>IF(S4&gt;0,R4/S4,0)</f>
        <v>0</v>
      </c>
    </row>
    <row r="5" spans="1:20" ht="15">
      <c r="A5" s="8" t="s">
        <v>191</v>
      </c>
      <c r="B5" s="8" t="s">
        <v>192</v>
      </c>
      <c r="C5" s="8" t="s">
        <v>2</v>
      </c>
      <c r="D5" s="7">
        <v>42310.32784722222</v>
      </c>
      <c r="E5" s="9" t="s">
        <v>1</v>
      </c>
      <c r="F5" s="9" t="s">
        <v>72</v>
      </c>
      <c r="G5" s="9" t="s">
        <v>79</v>
      </c>
      <c r="H5" s="9" t="s">
        <v>9</v>
      </c>
      <c r="I5" s="10">
        <f>VLOOKUP(H5,L$3:M$39,2,FALSE)</f>
        <v>3</v>
      </c>
      <c r="J5" s="9">
        <v>3</v>
      </c>
      <c r="L5" s="23" t="s">
        <v>9</v>
      </c>
      <c r="M5" s="24">
        <v>3</v>
      </c>
      <c r="N5" s="23" t="s">
        <v>58</v>
      </c>
      <c r="O5" s="23" t="s">
        <v>4</v>
      </c>
      <c r="P5" s="25">
        <v>0.4583333333333333</v>
      </c>
      <c r="Q5" s="25">
        <v>0.5208333333333334</v>
      </c>
      <c r="R5" s="26">
        <f>Q5-P5</f>
        <v>0.06250000000000006</v>
      </c>
      <c r="S5" s="23">
        <f t="shared" si="0"/>
        <v>10</v>
      </c>
      <c r="T5" s="27">
        <f>IF(S5&gt;0,R5/S5,0)</f>
        <v>0.0062500000000000056</v>
      </c>
    </row>
    <row r="6" spans="1:20" ht="15">
      <c r="A6" s="8" t="s">
        <v>189</v>
      </c>
      <c r="B6" s="8" t="s">
        <v>190</v>
      </c>
      <c r="C6" s="8" t="s">
        <v>2</v>
      </c>
      <c r="D6" s="7">
        <v>42305.05326388889</v>
      </c>
      <c r="E6" s="9" t="s">
        <v>1</v>
      </c>
      <c r="F6" s="9" t="s">
        <v>72</v>
      </c>
      <c r="G6" s="9" t="s">
        <v>79</v>
      </c>
      <c r="H6" s="9" t="s">
        <v>9</v>
      </c>
      <c r="I6" s="10">
        <f>VLOOKUP(H6,L$3:M$39,2,FALSE)</f>
        <v>3</v>
      </c>
      <c r="J6" s="9">
        <v>4</v>
      </c>
      <c r="L6" s="11" t="s">
        <v>52</v>
      </c>
      <c r="M6" s="18">
        <v>4</v>
      </c>
      <c r="N6" s="11"/>
      <c r="O6" s="11" t="s">
        <v>4</v>
      </c>
      <c r="P6" s="19">
        <v>0.5208333333333334</v>
      </c>
      <c r="Q6" s="19">
        <v>0.5625</v>
      </c>
      <c r="R6" s="20">
        <f>Q6-P6</f>
        <v>0.04166666666666663</v>
      </c>
      <c r="S6" s="11">
        <f t="shared" si="0"/>
        <v>0</v>
      </c>
      <c r="T6" s="21">
        <f>IF(S6&gt;0,R6/S6,0)</f>
        <v>0</v>
      </c>
    </row>
    <row r="7" spans="1:20" ht="15">
      <c r="A7" s="8" t="s">
        <v>198</v>
      </c>
      <c r="B7" s="8" t="s">
        <v>77</v>
      </c>
      <c r="C7" s="8" t="s">
        <v>59</v>
      </c>
      <c r="D7" s="7">
        <v>42316.977789351855</v>
      </c>
      <c r="E7" s="9" t="s">
        <v>1</v>
      </c>
      <c r="F7" s="9" t="s">
        <v>71</v>
      </c>
      <c r="G7" s="9" t="s">
        <v>233</v>
      </c>
      <c r="H7" s="9" t="s">
        <v>9</v>
      </c>
      <c r="I7" s="10">
        <f>VLOOKUP(H7,L$3:M$39,2,FALSE)</f>
        <v>3</v>
      </c>
      <c r="J7" s="9">
        <v>5</v>
      </c>
      <c r="L7" s="23" t="s">
        <v>10</v>
      </c>
      <c r="M7" s="24">
        <v>5</v>
      </c>
      <c r="N7" s="23" t="s">
        <v>56</v>
      </c>
      <c r="O7" s="23" t="s">
        <v>4</v>
      </c>
      <c r="P7" s="25">
        <v>0.5625</v>
      </c>
      <c r="Q7" s="25">
        <v>0.625</v>
      </c>
      <c r="R7" s="26">
        <f>Q7-P7</f>
        <v>0.0625</v>
      </c>
      <c r="S7" s="23">
        <f t="shared" si="0"/>
        <v>0</v>
      </c>
      <c r="T7" s="27">
        <f>IF(S7&gt;0,R7/S7,0)</f>
        <v>0</v>
      </c>
    </row>
    <row r="8" spans="1:20" ht="15">
      <c r="A8" s="8" t="s">
        <v>194</v>
      </c>
      <c r="B8" s="8" t="s">
        <v>195</v>
      </c>
      <c r="C8" s="8" t="s">
        <v>59</v>
      </c>
      <c r="D8" s="7">
        <v>42296.424791666665</v>
      </c>
      <c r="E8" s="9" t="s">
        <v>1</v>
      </c>
      <c r="F8" s="9" t="s">
        <v>71</v>
      </c>
      <c r="G8" s="9" t="s">
        <v>213</v>
      </c>
      <c r="H8" s="9" t="s">
        <v>9</v>
      </c>
      <c r="I8" s="10">
        <f>VLOOKUP(H8,L$3:M$39,2,FALSE)</f>
        <v>3</v>
      </c>
      <c r="J8" s="9">
        <v>6</v>
      </c>
      <c r="L8" s="23" t="s">
        <v>11</v>
      </c>
      <c r="M8" s="24">
        <v>6</v>
      </c>
      <c r="N8" s="23" t="s">
        <v>62</v>
      </c>
      <c r="O8" s="23" t="s">
        <v>4</v>
      </c>
      <c r="P8" s="25">
        <v>0.625</v>
      </c>
      <c r="Q8" s="25">
        <v>0.6875</v>
      </c>
      <c r="R8" s="26">
        <f>Q8-P8</f>
        <v>0.0625</v>
      </c>
      <c r="S8" s="23">
        <f t="shared" si="0"/>
        <v>6</v>
      </c>
      <c r="T8" s="27">
        <f>IF(S8&gt;0,R8/S8,0)</f>
        <v>0.010416666666666666</v>
      </c>
    </row>
    <row r="9" spans="1:20" ht="15">
      <c r="A9" s="8" t="s">
        <v>143</v>
      </c>
      <c r="B9" s="8" t="s">
        <v>142</v>
      </c>
      <c r="C9" s="8" t="s">
        <v>59</v>
      </c>
      <c r="D9" s="7">
        <v>42309.32745370371</v>
      </c>
      <c r="E9" s="9" t="s">
        <v>1</v>
      </c>
      <c r="F9" s="9" t="s">
        <v>71</v>
      </c>
      <c r="G9" s="9" t="s">
        <v>226</v>
      </c>
      <c r="H9" s="9" t="s">
        <v>9</v>
      </c>
      <c r="I9" s="10">
        <f>VLOOKUP(H9,L$3:M$39,2,FALSE)</f>
        <v>3</v>
      </c>
      <c r="J9" s="9">
        <v>99</v>
      </c>
      <c r="L9" s="23" t="s">
        <v>12</v>
      </c>
      <c r="M9" s="24">
        <v>7</v>
      </c>
      <c r="N9" s="23" t="s">
        <v>208</v>
      </c>
      <c r="O9" s="23" t="s">
        <v>4</v>
      </c>
      <c r="P9" s="25">
        <v>0.7083333333333334</v>
      </c>
      <c r="Q9" s="25">
        <v>0.7708333333333334</v>
      </c>
      <c r="R9" s="26">
        <f>Q9-P9</f>
        <v>0.0625</v>
      </c>
      <c r="S9" s="23">
        <f t="shared" si="0"/>
        <v>7</v>
      </c>
      <c r="T9" s="27">
        <f>IF(S9&gt;0,R9/S9,0)</f>
        <v>0.008928571428571428</v>
      </c>
    </row>
    <row r="10" spans="1:20" ht="15">
      <c r="A10" s="8" t="s">
        <v>141</v>
      </c>
      <c r="B10" s="8" t="s">
        <v>142</v>
      </c>
      <c r="C10" s="8" t="s">
        <v>59</v>
      </c>
      <c r="D10" s="7">
        <v>42315.14802083333</v>
      </c>
      <c r="E10" s="9" t="s">
        <v>1</v>
      </c>
      <c r="F10" s="9" t="s">
        <v>71</v>
      </c>
      <c r="G10" s="9" t="s">
        <v>226</v>
      </c>
      <c r="H10" s="9" t="s">
        <v>9</v>
      </c>
      <c r="I10" s="10">
        <f>VLOOKUP(H10,L$3:M$39,2,FALSE)</f>
        <v>3</v>
      </c>
      <c r="J10" s="9">
        <v>7</v>
      </c>
      <c r="L10" s="13" t="s">
        <v>14</v>
      </c>
      <c r="M10" s="14">
        <v>8</v>
      </c>
      <c r="N10" s="13"/>
      <c r="O10" s="13" t="s">
        <v>13</v>
      </c>
      <c r="P10" s="15">
        <v>0.3125</v>
      </c>
      <c r="Q10" s="15">
        <v>0.3541666666666667</v>
      </c>
      <c r="R10" s="16">
        <f aca="true" t="shared" si="1" ref="R10:R18">Q10-P10</f>
        <v>0.041666666666666685</v>
      </c>
      <c r="S10" s="13">
        <f t="shared" si="0"/>
        <v>0</v>
      </c>
      <c r="T10" s="17">
        <f aca="true" t="shared" si="2" ref="T10:T17">IF(S10&gt;0,R10/S10,0)</f>
        <v>0</v>
      </c>
    </row>
    <row r="11" spans="1:20" ht="15" hidden="1">
      <c r="A11" s="8" t="s">
        <v>185</v>
      </c>
      <c r="B11" s="8" t="s">
        <v>186</v>
      </c>
      <c r="C11" s="8" t="s">
        <v>78</v>
      </c>
      <c r="D11" s="7">
        <v>42305.50387731481</v>
      </c>
      <c r="E11" s="9" t="s">
        <v>1</v>
      </c>
      <c r="F11" s="9" t="s">
        <v>72</v>
      </c>
      <c r="G11" s="9" t="s">
        <v>69</v>
      </c>
      <c r="H11" s="9" t="s">
        <v>54</v>
      </c>
      <c r="I11" s="10">
        <f>VLOOKUP(H11,L$3:M$39,2,FALSE)</f>
        <v>36</v>
      </c>
      <c r="J11" s="9">
        <v>50</v>
      </c>
      <c r="L11" s="11" t="s">
        <v>15</v>
      </c>
      <c r="M11" s="18">
        <v>9</v>
      </c>
      <c r="N11" s="11"/>
      <c r="O11" s="11" t="s">
        <v>13</v>
      </c>
      <c r="P11" s="19">
        <v>0.3541666666666667</v>
      </c>
      <c r="Q11" s="19">
        <v>0.4166666666666667</v>
      </c>
      <c r="R11" s="20">
        <f t="shared" si="1"/>
        <v>0.0625</v>
      </c>
      <c r="S11" s="11">
        <f t="shared" si="0"/>
        <v>0</v>
      </c>
      <c r="T11" s="21">
        <f t="shared" si="2"/>
        <v>0</v>
      </c>
    </row>
    <row r="12" spans="1:20" ht="15" hidden="1">
      <c r="A12" s="8" t="s">
        <v>184</v>
      </c>
      <c r="B12" s="8" t="s">
        <v>183</v>
      </c>
      <c r="C12" s="8" t="s">
        <v>76</v>
      </c>
      <c r="D12" s="7">
        <v>42306.149039351854</v>
      </c>
      <c r="E12" s="9" t="s">
        <v>1</v>
      </c>
      <c r="F12" s="9" t="s">
        <v>72</v>
      </c>
      <c r="G12" s="9" t="s">
        <v>69</v>
      </c>
      <c r="H12" s="9" t="s">
        <v>54</v>
      </c>
      <c r="I12" s="10">
        <f>VLOOKUP(H12,L$3:M$39,2,FALSE)</f>
        <v>36</v>
      </c>
      <c r="J12" s="9">
        <v>50</v>
      </c>
      <c r="L12" s="13" t="s">
        <v>204</v>
      </c>
      <c r="M12" s="14">
        <v>8</v>
      </c>
      <c r="N12" s="13"/>
      <c r="O12" s="13" t="s">
        <v>13</v>
      </c>
      <c r="P12" s="15">
        <v>0.3125</v>
      </c>
      <c r="Q12" s="15">
        <v>0.3541666666666667</v>
      </c>
      <c r="R12" s="16">
        <f t="shared" si="1"/>
        <v>0.041666666666666685</v>
      </c>
      <c r="S12" s="13">
        <f t="shared" si="0"/>
        <v>0</v>
      </c>
      <c r="T12" s="17">
        <f t="shared" si="2"/>
        <v>0</v>
      </c>
    </row>
    <row r="13" spans="1:20" ht="15">
      <c r="A13" s="8" t="s">
        <v>135</v>
      </c>
      <c r="B13" s="8" t="s">
        <v>136</v>
      </c>
      <c r="C13" s="8" t="s">
        <v>60</v>
      </c>
      <c r="D13" s="7">
        <v>42309.632835648146</v>
      </c>
      <c r="E13" s="9" t="s">
        <v>1</v>
      </c>
      <c r="F13" s="9" t="s">
        <v>71</v>
      </c>
      <c r="H13" s="9" t="s">
        <v>9</v>
      </c>
      <c r="I13" s="10">
        <f>VLOOKUP(H13,L$3:M$39,2,FALSE)</f>
        <v>3</v>
      </c>
      <c r="J13" s="9">
        <v>8</v>
      </c>
      <c r="L13" s="23" t="s">
        <v>14</v>
      </c>
      <c r="M13" s="24">
        <v>9</v>
      </c>
      <c r="N13" s="23" t="s">
        <v>208</v>
      </c>
      <c r="O13" s="23" t="s">
        <v>13</v>
      </c>
      <c r="P13" s="25">
        <v>0.3541666666666667</v>
      </c>
      <c r="Q13" s="25">
        <v>0.4166666666666667</v>
      </c>
      <c r="R13" s="26">
        <f t="shared" si="1"/>
        <v>0.0625</v>
      </c>
      <c r="S13" s="23">
        <f t="shared" si="0"/>
        <v>0</v>
      </c>
      <c r="T13" s="27">
        <f t="shared" si="2"/>
        <v>0</v>
      </c>
    </row>
    <row r="14" spans="1:20" ht="15">
      <c r="A14" s="8" t="s">
        <v>100</v>
      </c>
      <c r="B14" s="8" t="s">
        <v>101</v>
      </c>
      <c r="C14" s="8" t="s">
        <v>0</v>
      </c>
      <c r="D14" s="7">
        <v>42310.01527777778</v>
      </c>
      <c r="E14" s="9" t="s">
        <v>1</v>
      </c>
      <c r="F14" s="9" t="s">
        <v>71</v>
      </c>
      <c r="G14" s="9" t="s">
        <v>227</v>
      </c>
      <c r="H14" s="9" t="s">
        <v>9</v>
      </c>
      <c r="I14" s="10">
        <f>VLOOKUP(H14,L$3:M$39,2,FALSE)</f>
        <v>3</v>
      </c>
      <c r="J14" s="9">
        <v>9</v>
      </c>
      <c r="L14" s="23" t="s">
        <v>15</v>
      </c>
      <c r="M14" s="24">
        <v>10</v>
      </c>
      <c r="N14" s="23" t="s">
        <v>62</v>
      </c>
      <c r="O14" s="23" t="s">
        <v>13</v>
      </c>
      <c r="P14" s="25">
        <v>0.4375</v>
      </c>
      <c r="Q14" s="25">
        <v>0.5</v>
      </c>
      <c r="R14" s="26">
        <f t="shared" si="1"/>
        <v>0.0625</v>
      </c>
      <c r="S14" s="23">
        <f t="shared" si="0"/>
        <v>0</v>
      </c>
      <c r="T14" s="27">
        <f t="shared" si="2"/>
        <v>0</v>
      </c>
    </row>
    <row r="15" spans="1:20" ht="15">
      <c r="A15" s="8" t="s">
        <v>155</v>
      </c>
      <c r="B15" s="8" t="s">
        <v>156</v>
      </c>
      <c r="C15" s="8" t="s">
        <v>67</v>
      </c>
      <c r="D15" s="7">
        <v>42307.85827546296</v>
      </c>
      <c r="E15" s="9" t="s">
        <v>1</v>
      </c>
      <c r="H15" s="9" t="s">
        <v>9</v>
      </c>
      <c r="I15" s="10">
        <f>VLOOKUP(H15,L$3:M$39,2,FALSE)</f>
        <v>3</v>
      </c>
      <c r="J15" s="9">
        <v>10</v>
      </c>
      <c r="L15" s="11" t="s">
        <v>43</v>
      </c>
      <c r="M15" s="18">
        <v>11</v>
      </c>
      <c r="N15" s="11"/>
      <c r="O15" s="11" t="s">
        <v>13</v>
      </c>
      <c r="P15" s="19">
        <v>0.5</v>
      </c>
      <c r="Q15" s="19">
        <v>0.5625</v>
      </c>
      <c r="R15" s="20">
        <f t="shared" si="1"/>
        <v>0.0625</v>
      </c>
      <c r="S15" s="11">
        <f t="shared" si="0"/>
        <v>0</v>
      </c>
      <c r="T15" s="21">
        <f t="shared" si="2"/>
        <v>0</v>
      </c>
    </row>
    <row r="16" spans="1:20" ht="15">
      <c r="A16" s="8" t="s">
        <v>139</v>
      </c>
      <c r="B16" s="8" t="s">
        <v>140</v>
      </c>
      <c r="C16" s="8" t="s">
        <v>59</v>
      </c>
      <c r="D16" s="7">
        <v>42309.62515046296</v>
      </c>
      <c r="E16" s="9" t="s">
        <v>1</v>
      </c>
      <c r="F16" s="9" t="s">
        <v>219</v>
      </c>
      <c r="G16" s="9" t="s">
        <v>73</v>
      </c>
      <c r="H16" s="9" t="s">
        <v>11</v>
      </c>
      <c r="I16" s="10">
        <f>VLOOKUP(H16,L$3:M$39,2,FALSE)</f>
        <v>6</v>
      </c>
      <c r="J16" s="9">
        <v>50</v>
      </c>
      <c r="L16" s="23" t="s">
        <v>16</v>
      </c>
      <c r="M16" s="24">
        <v>12</v>
      </c>
      <c r="N16" s="23" t="s">
        <v>58</v>
      </c>
      <c r="O16" s="23" t="s">
        <v>13</v>
      </c>
      <c r="P16" s="25">
        <v>0.5625</v>
      </c>
      <c r="Q16" s="25">
        <v>0.625</v>
      </c>
      <c r="R16" s="26">
        <f t="shared" si="1"/>
        <v>0.0625</v>
      </c>
      <c r="S16" s="23">
        <f t="shared" si="0"/>
        <v>0</v>
      </c>
      <c r="T16" s="27">
        <f t="shared" si="2"/>
        <v>0</v>
      </c>
    </row>
    <row r="17" spans="1:20" ht="15">
      <c r="A17" s="8" t="s">
        <v>169</v>
      </c>
      <c r="B17" s="8" t="s">
        <v>168</v>
      </c>
      <c r="C17" s="8" t="s">
        <v>82</v>
      </c>
      <c r="D17" s="7">
        <v>42306.725381944445</v>
      </c>
      <c r="E17" s="9" t="s">
        <v>1</v>
      </c>
      <c r="F17" s="9" t="s">
        <v>71</v>
      </c>
      <c r="G17" s="9" t="s">
        <v>211</v>
      </c>
      <c r="H17" s="9" t="s">
        <v>11</v>
      </c>
      <c r="I17" s="10">
        <f>VLOOKUP(H17,L$3:M$39,2,FALSE)</f>
        <v>6</v>
      </c>
      <c r="J17" s="9">
        <v>50</v>
      </c>
      <c r="L17" s="23" t="s">
        <v>42</v>
      </c>
      <c r="M17" s="24">
        <v>13</v>
      </c>
      <c r="N17" s="23" t="s">
        <v>58</v>
      </c>
      <c r="O17" s="23" t="s">
        <v>13</v>
      </c>
      <c r="P17" s="25">
        <v>0.6458333333333334</v>
      </c>
      <c r="Q17" s="25">
        <v>0.7083333333333334</v>
      </c>
      <c r="R17" s="26">
        <f t="shared" si="1"/>
        <v>0.0625</v>
      </c>
      <c r="S17" s="23">
        <f t="shared" si="0"/>
        <v>0</v>
      </c>
      <c r="T17" s="27">
        <f t="shared" si="2"/>
        <v>0</v>
      </c>
    </row>
    <row r="18" spans="1:20" ht="15">
      <c r="A18" s="8" t="s">
        <v>167</v>
      </c>
      <c r="B18" s="8" t="s">
        <v>168</v>
      </c>
      <c r="C18" s="8" t="s">
        <v>82</v>
      </c>
      <c r="D18" s="7">
        <v>42316.34106481481</v>
      </c>
      <c r="E18" s="9" t="s">
        <v>1</v>
      </c>
      <c r="F18" s="9" t="s">
        <v>71</v>
      </c>
      <c r="G18" s="9" t="s">
        <v>211</v>
      </c>
      <c r="H18" s="9" t="s">
        <v>11</v>
      </c>
      <c r="I18" s="10">
        <f>VLOOKUP(H18,L$3:M$39,2,FALSE)</f>
        <v>6</v>
      </c>
      <c r="J18" s="9">
        <v>50</v>
      </c>
      <c r="L18" s="32" t="s">
        <v>49</v>
      </c>
      <c r="M18" s="33">
        <v>14</v>
      </c>
      <c r="N18" s="32" t="s">
        <v>209</v>
      </c>
      <c r="O18" s="32" t="s">
        <v>13</v>
      </c>
      <c r="P18" s="34">
        <v>0.7083333333333334</v>
      </c>
      <c r="Q18" s="34">
        <v>0.7708333333333334</v>
      </c>
      <c r="R18" s="35">
        <f t="shared" si="1"/>
        <v>0.0625</v>
      </c>
      <c r="S18" s="32">
        <f t="shared" si="0"/>
        <v>0</v>
      </c>
      <c r="T18" s="36">
        <f aca="true" t="shared" si="3" ref="T18:T23">IF(S18&gt;0,R18/S18,0)</f>
        <v>0</v>
      </c>
    </row>
    <row r="19" spans="1:20" ht="15">
      <c r="A19" s="8" t="s">
        <v>157</v>
      </c>
      <c r="B19" s="8" t="s">
        <v>158</v>
      </c>
      <c r="C19" s="8" t="s">
        <v>75</v>
      </c>
      <c r="D19" s="7">
        <v>42307.76005787037</v>
      </c>
      <c r="E19" s="9" t="s">
        <v>1</v>
      </c>
      <c r="F19" s="9" t="s">
        <v>81</v>
      </c>
      <c r="G19" s="9" t="s">
        <v>222</v>
      </c>
      <c r="H19" s="9" t="s">
        <v>11</v>
      </c>
      <c r="I19" s="10">
        <f>VLOOKUP(H19,L$3:M$39,2,FALSE)</f>
        <v>6</v>
      </c>
      <c r="J19" s="9">
        <v>50</v>
      </c>
      <c r="L19" s="13" t="s">
        <v>205</v>
      </c>
      <c r="M19" s="14">
        <v>15</v>
      </c>
      <c r="N19" s="13"/>
      <c r="O19" s="13" t="s">
        <v>17</v>
      </c>
      <c r="P19" s="15">
        <v>0.3125</v>
      </c>
      <c r="Q19" s="15">
        <v>0.3541666666666667</v>
      </c>
      <c r="R19" s="16">
        <f aca="true" t="shared" si="4" ref="R19:R32">Q19-P19</f>
        <v>0.041666666666666685</v>
      </c>
      <c r="S19" s="13">
        <f t="shared" si="0"/>
        <v>0</v>
      </c>
      <c r="T19" s="17">
        <f t="shared" si="3"/>
        <v>0</v>
      </c>
    </row>
    <row r="20" spans="1:20" ht="15">
      <c r="A20" s="8" t="s">
        <v>107</v>
      </c>
      <c r="B20" s="8" t="s">
        <v>106</v>
      </c>
      <c r="C20" s="8" t="s">
        <v>82</v>
      </c>
      <c r="D20" s="7">
        <v>42314.38606481482</v>
      </c>
      <c r="E20" s="9" t="s">
        <v>1</v>
      </c>
      <c r="F20" s="9" t="s">
        <v>215</v>
      </c>
      <c r="G20" s="9" t="s">
        <v>214</v>
      </c>
      <c r="H20" s="9" t="s">
        <v>11</v>
      </c>
      <c r="I20" s="10">
        <f>VLOOKUP(H20,L$3:M$39,2,FALSE)</f>
        <v>6</v>
      </c>
      <c r="J20" s="9">
        <v>50</v>
      </c>
      <c r="L20" s="11" t="s">
        <v>18</v>
      </c>
      <c r="M20" s="18">
        <v>16</v>
      </c>
      <c r="N20" s="11"/>
      <c r="O20" s="11" t="s">
        <v>17</v>
      </c>
      <c r="P20" s="19">
        <v>0.3541666666666667</v>
      </c>
      <c r="Q20" s="19">
        <v>0.4166666666666667</v>
      </c>
      <c r="R20" s="20">
        <f t="shared" si="4"/>
        <v>0.0625</v>
      </c>
      <c r="S20" s="11">
        <f t="shared" si="0"/>
        <v>0</v>
      </c>
      <c r="T20" s="21">
        <f t="shared" si="3"/>
        <v>0</v>
      </c>
    </row>
    <row r="21" spans="1:20" ht="15">
      <c r="A21" s="8" t="s">
        <v>105</v>
      </c>
      <c r="B21" s="8" t="s">
        <v>106</v>
      </c>
      <c r="C21" s="8" t="s">
        <v>82</v>
      </c>
      <c r="D21" s="7">
        <v>42316.73960648148</v>
      </c>
      <c r="E21" s="9" t="s">
        <v>1</v>
      </c>
      <c r="F21" s="9" t="s">
        <v>215</v>
      </c>
      <c r="G21" s="9" t="s">
        <v>214</v>
      </c>
      <c r="H21" s="9" t="s">
        <v>11</v>
      </c>
      <c r="I21" s="10">
        <f>VLOOKUP(H21,L$3:M$39,2,FALSE)</f>
        <v>6</v>
      </c>
      <c r="J21" s="9">
        <v>50</v>
      </c>
      <c r="L21" s="23" t="s">
        <v>19</v>
      </c>
      <c r="M21" s="24">
        <v>17</v>
      </c>
      <c r="N21" s="23" t="s">
        <v>208</v>
      </c>
      <c r="O21" s="23" t="s">
        <v>17</v>
      </c>
      <c r="P21" s="25">
        <v>0.4375</v>
      </c>
      <c r="Q21" s="25">
        <v>0.5</v>
      </c>
      <c r="R21" s="26">
        <f t="shared" si="4"/>
        <v>0.0625</v>
      </c>
      <c r="S21" s="23">
        <f t="shared" si="0"/>
        <v>0</v>
      </c>
      <c r="T21" s="27">
        <f t="shared" si="3"/>
        <v>0</v>
      </c>
    </row>
    <row r="22" spans="1:20" ht="15">
      <c r="A22" s="8" t="s">
        <v>178</v>
      </c>
      <c r="B22" s="8" t="s">
        <v>179</v>
      </c>
      <c r="C22" s="8" t="s">
        <v>66</v>
      </c>
      <c r="D22" s="7">
        <v>42312.68137731482</v>
      </c>
      <c r="E22" s="9" t="s">
        <v>1</v>
      </c>
      <c r="F22" s="9" t="s">
        <v>68</v>
      </c>
      <c r="G22" s="9" t="s">
        <v>70</v>
      </c>
      <c r="H22" s="9" t="s">
        <v>12</v>
      </c>
      <c r="I22" s="10">
        <f>VLOOKUP(H22,L$3:M$39,2,FALSE)</f>
        <v>7</v>
      </c>
      <c r="J22" s="9">
        <v>50</v>
      </c>
      <c r="L22" s="11" t="s">
        <v>45</v>
      </c>
      <c r="M22" s="18">
        <v>18</v>
      </c>
      <c r="N22" s="11"/>
      <c r="O22" s="11" t="s">
        <v>17</v>
      </c>
      <c r="P22" s="19">
        <v>0.5</v>
      </c>
      <c r="Q22" s="19">
        <v>0.5625</v>
      </c>
      <c r="R22" s="20">
        <f t="shared" si="4"/>
        <v>0.0625</v>
      </c>
      <c r="S22" s="11">
        <f t="shared" si="0"/>
        <v>0</v>
      </c>
      <c r="T22" s="21">
        <f t="shared" si="3"/>
        <v>0</v>
      </c>
    </row>
    <row r="23" spans="1:20" ht="15">
      <c r="A23" s="8" t="s">
        <v>176</v>
      </c>
      <c r="B23" s="8" t="s">
        <v>177</v>
      </c>
      <c r="C23" s="8" t="s">
        <v>66</v>
      </c>
      <c r="D23" s="7">
        <v>42312.68168981482</v>
      </c>
      <c r="E23" s="9" t="s">
        <v>1</v>
      </c>
      <c r="F23" s="9" t="s">
        <v>68</v>
      </c>
      <c r="G23" s="9" t="s">
        <v>70</v>
      </c>
      <c r="H23" s="9" t="s">
        <v>12</v>
      </c>
      <c r="I23" s="10">
        <f>VLOOKUP(H23,L$3:M$39,2,FALSE)</f>
        <v>7</v>
      </c>
      <c r="J23" s="9">
        <v>50</v>
      </c>
      <c r="L23" s="23" t="s">
        <v>20</v>
      </c>
      <c r="M23" s="24">
        <v>19</v>
      </c>
      <c r="N23" s="23" t="s">
        <v>58</v>
      </c>
      <c r="O23" s="23" t="s">
        <v>17</v>
      </c>
      <c r="P23" s="25">
        <v>0.5625</v>
      </c>
      <c r="Q23" s="25">
        <v>0.625</v>
      </c>
      <c r="R23" s="26">
        <f t="shared" si="4"/>
        <v>0.0625</v>
      </c>
      <c r="S23" s="23">
        <f t="shared" si="0"/>
        <v>0</v>
      </c>
      <c r="T23" s="27">
        <f t="shared" si="3"/>
        <v>0</v>
      </c>
    </row>
    <row r="24" spans="1:20" ht="15">
      <c r="A24" s="8" t="s">
        <v>174</v>
      </c>
      <c r="B24" s="8" t="s">
        <v>175</v>
      </c>
      <c r="C24" s="8" t="s">
        <v>66</v>
      </c>
      <c r="D24" s="7">
        <v>42312.68208333333</v>
      </c>
      <c r="E24" s="9" t="s">
        <v>1</v>
      </c>
      <c r="F24" s="9" t="s">
        <v>68</v>
      </c>
      <c r="G24" s="9" t="s">
        <v>70</v>
      </c>
      <c r="H24" s="9" t="s">
        <v>12</v>
      </c>
      <c r="I24" s="10">
        <f>VLOOKUP(H24,L$3:M$39,2,FALSE)</f>
        <v>7</v>
      </c>
      <c r="J24" s="9">
        <v>50</v>
      </c>
      <c r="L24" s="23" t="s">
        <v>50</v>
      </c>
      <c r="M24" s="24">
        <v>20</v>
      </c>
      <c r="N24" s="23" t="s">
        <v>58</v>
      </c>
      <c r="O24" s="23" t="s">
        <v>17</v>
      </c>
      <c r="P24" s="25">
        <v>0.6458333333333334</v>
      </c>
      <c r="Q24" s="25">
        <v>0.7083333333333334</v>
      </c>
      <c r="R24" s="26">
        <f t="shared" si="4"/>
        <v>0.0625</v>
      </c>
      <c r="S24" s="23">
        <f t="shared" si="0"/>
        <v>0</v>
      </c>
      <c r="T24" s="27">
        <f>IF(S24&gt;0,R24/S24,0)</f>
        <v>0</v>
      </c>
    </row>
    <row r="25" spans="1:20" ht="15">
      <c r="A25" s="8" t="s">
        <v>172</v>
      </c>
      <c r="B25" s="8" t="s">
        <v>173</v>
      </c>
      <c r="C25" s="8" t="s">
        <v>66</v>
      </c>
      <c r="D25" s="7">
        <v>42312.68236111111</v>
      </c>
      <c r="E25" s="9" t="s">
        <v>1</v>
      </c>
      <c r="F25" s="9" t="s">
        <v>68</v>
      </c>
      <c r="G25" s="9" t="s">
        <v>70</v>
      </c>
      <c r="H25" s="9" t="s">
        <v>12</v>
      </c>
      <c r="I25" s="10">
        <f>VLOOKUP(H25,L$3:M$39,2,FALSE)</f>
        <v>7</v>
      </c>
      <c r="J25" s="9">
        <v>50</v>
      </c>
      <c r="L25" s="11" t="s">
        <v>44</v>
      </c>
      <c r="M25" s="18">
        <v>21</v>
      </c>
      <c r="N25" s="11"/>
      <c r="O25" s="11" t="s">
        <v>17</v>
      </c>
      <c r="P25" s="19">
        <v>0.7083333333333334</v>
      </c>
      <c r="Q25" s="19">
        <v>0.7708333333333334</v>
      </c>
      <c r="R25" s="20">
        <f t="shared" si="4"/>
        <v>0.0625</v>
      </c>
      <c r="S25" s="11">
        <f t="shared" si="0"/>
        <v>0</v>
      </c>
      <c r="T25" s="21">
        <f>IF(S25&gt;0,R25/S25,0)</f>
        <v>0</v>
      </c>
    </row>
    <row r="26" spans="1:20" ht="15">
      <c r="A26" s="8" t="s">
        <v>102</v>
      </c>
      <c r="B26" s="8" t="s">
        <v>103</v>
      </c>
      <c r="C26" s="8" t="s">
        <v>104</v>
      </c>
      <c r="D26" s="7">
        <v>42310.00728009259</v>
      </c>
      <c r="E26" s="9" t="s">
        <v>1</v>
      </c>
      <c r="F26" s="9" t="s">
        <v>68</v>
      </c>
      <c r="G26" s="10" t="s">
        <v>230</v>
      </c>
      <c r="H26" s="9" t="s">
        <v>12</v>
      </c>
      <c r="I26" s="10">
        <f>VLOOKUP(H26,L$3:M$39,2,FALSE)</f>
        <v>7</v>
      </c>
      <c r="J26" s="9">
        <v>50</v>
      </c>
      <c r="L26" s="13" t="s">
        <v>206</v>
      </c>
      <c r="M26" s="14">
        <v>22</v>
      </c>
      <c r="N26" s="13"/>
      <c r="O26" s="13" t="s">
        <v>21</v>
      </c>
      <c r="P26" s="15">
        <v>0.3125</v>
      </c>
      <c r="Q26" s="15">
        <v>0.3541666666666667</v>
      </c>
      <c r="R26" s="16">
        <f t="shared" si="4"/>
        <v>0.041666666666666685</v>
      </c>
      <c r="S26" s="13">
        <f t="shared" si="0"/>
        <v>0</v>
      </c>
      <c r="T26" s="17">
        <f>IF(S26&gt;0,R26/S26,0)</f>
        <v>0</v>
      </c>
    </row>
    <row r="27" spans="1:20" ht="15">
      <c r="A27" s="8" t="s">
        <v>130</v>
      </c>
      <c r="B27" s="8" t="s">
        <v>131</v>
      </c>
      <c r="C27" s="8" t="s">
        <v>63</v>
      </c>
      <c r="D27" s="7">
        <v>42309.72241898148</v>
      </c>
      <c r="E27" s="9" t="s">
        <v>1</v>
      </c>
      <c r="F27" s="9" t="s">
        <v>229</v>
      </c>
      <c r="G27" s="10" t="s">
        <v>230</v>
      </c>
      <c r="H27" s="9" t="s">
        <v>12</v>
      </c>
      <c r="I27" s="10">
        <f>VLOOKUP(H27,L$3:M$39,2,FALSE)</f>
        <v>7</v>
      </c>
      <c r="J27" s="9">
        <v>50</v>
      </c>
      <c r="L27" s="23" t="s">
        <v>23</v>
      </c>
      <c r="M27" s="24">
        <v>23</v>
      </c>
      <c r="N27" s="23" t="s">
        <v>56</v>
      </c>
      <c r="O27" s="23" t="s">
        <v>21</v>
      </c>
      <c r="P27" s="25">
        <v>0.3541666666666667</v>
      </c>
      <c r="Q27" s="25">
        <v>0.4166666666666667</v>
      </c>
      <c r="R27" s="26">
        <f t="shared" si="4"/>
        <v>0.0625</v>
      </c>
      <c r="S27" s="23">
        <f t="shared" si="0"/>
        <v>0</v>
      </c>
      <c r="T27" s="27">
        <f>IF(S27&gt;0,R27/S27,0)</f>
        <v>0</v>
      </c>
    </row>
    <row r="28" spans="1:20" ht="15">
      <c r="A28" s="8" t="s">
        <v>110</v>
      </c>
      <c r="B28" s="8" t="s">
        <v>111</v>
      </c>
      <c r="C28" s="8" t="s">
        <v>63</v>
      </c>
      <c r="D28" s="7">
        <v>42316.98946759259</v>
      </c>
      <c r="E28" s="9" t="s">
        <v>1</v>
      </c>
      <c r="F28" s="9" t="s">
        <v>229</v>
      </c>
      <c r="G28" s="10" t="s">
        <v>230</v>
      </c>
      <c r="H28" s="9" t="s">
        <v>12</v>
      </c>
      <c r="I28" s="10">
        <f>VLOOKUP(H28,L$3:M$39,2,FALSE)</f>
        <v>7</v>
      </c>
      <c r="J28" s="9">
        <v>50</v>
      </c>
      <c r="L28" s="23" t="s">
        <v>24</v>
      </c>
      <c r="M28" s="24">
        <v>24</v>
      </c>
      <c r="N28" s="23" t="s">
        <v>58</v>
      </c>
      <c r="O28" s="23" t="s">
        <v>21</v>
      </c>
      <c r="P28" s="25">
        <v>0.4375</v>
      </c>
      <c r="Q28" s="25">
        <v>0.5</v>
      </c>
      <c r="R28" s="26">
        <f t="shared" si="4"/>
        <v>0.0625</v>
      </c>
      <c r="S28" s="23">
        <f t="shared" si="0"/>
        <v>0</v>
      </c>
      <c r="T28" s="27">
        <f>IF(S28&gt;0,R28/S28,0)</f>
        <v>0</v>
      </c>
    </row>
    <row r="29" spans="1:20" ht="15">
      <c r="A29" s="8" t="s">
        <v>196</v>
      </c>
      <c r="B29" s="8" t="s">
        <v>197</v>
      </c>
      <c r="C29" s="8" t="s">
        <v>63</v>
      </c>
      <c r="D29" s="7">
        <v>42311.37819444444</v>
      </c>
      <c r="E29" s="9" t="s">
        <v>1</v>
      </c>
      <c r="F29" s="9" t="s">
        <v>219</v>
      </c>
      <c r="G29" s="9" t="s">
        <v>220</v>
      </c>
      <c r="H29" s="9" t="s">
        <v>54</v>
      </c>
      <c r="I29" s="10">
        <f>VLOOKUP(H29,L$3:M$39,2,FALSE)</f>
        <v>36</v>
      </c>
      <c r="J29" s="9">
        <v>50</v>
      </c>
      <c r="L29" s="11" t="s">
        <v>51</v>
      </c>
      <c r="M29" s="18">
        <v>25</v>
      </c>
      <c r="N29" s="11"/>
      <c r="O29" s="11" t="s">
        <v>21</v>
      </c>
      <c r="P29" s="19">
        <v>0.5</v>
      </c>
      <c r="Q29" s="19">
        <v>0.5625</v>
      </c>
      <c r="R29" s="20">
        <f t="shared" si="4"/>
        <v>0.0625</v>
      </c>
      <c r="S29" s="11">
        <f t="shared" si="0"/>
        <v>0</v>
      </c>
      <c r="T29" s="21">
        <f>IF(S29&gt;0,R29/S29,0)</f>
        <v>0</v>
      </c>
    </row>
    <row r="30" spans="1:20" s="8" customFormat="1" ht="15">
      <c r="A30" s="8" t="s">
        <v>170</v>
      </c>
      <c r="B30" s="8" t="s">
        <v>171</v>
      </c>
      <c r="C30" s="8" t="s">
        <v>63</v>
      </c>
      <c r="D30" s="7">
        <v>42313.043761574074</v>
      </c>
      <c r="E30" s="9" t="s">
        <v>1</v>
      </c>
      <c r="F30" s="9" t="s">
        <v>219</v>
      </c>
      <c r="G30" s="9" t="s">
        <v>218</v>
      </c>
      <c r="H30" s="9" t="s">
        <v>54</v>
      </c>
      <c r="I30" s="10">
        <f>VLOOKUP(H30,L$3:M$39,2,FALSE)</f>
        <v>36</v>
      </c>
      <c r="J30" s="9">
        <v>50</v>
      </c>
      <c r="L30" s="23" t="s">
        <v>25</v>
      </c>
      <c r="M30" s="24">
        <v>26</v>
      </c>
      <c r="N30" s="23" t="s">
        <v>62</v>
      </c>
      <c r="O30" s="23" t="s">
        <v>21</v>
      </c>
      <c r="P30" s="25">
        <v>0.5625</v>
      </c>
      <c r="Q30" s="25">
        <v>0.625</v>
      </c>
      <c r="R30" s="26">
        <f t="shared" si="4"/>
        <v>0.0625</v>
      </c>
      <c r="S30" s="23">
        <f t="shared" si="0"/>
        <v>0</v>
      </c>
      <c r="T30" s="27">
        <f>IF(S30&gt;0,R30/S30,0)</f>
        <v>0</v>
      </c>
    </row>
    <row r="31" spans="1:20" s="8" customFormat="1" ht="15">
      <c r="A31" s="8" t="s">
        <v>108</v>
      </c>
      <c r="B31" s="8" t="s">
        <v>109</v>
      </c>
      <c r="C31" s="8" t="s">
        <v>65</v>
      </c>
      <c r="D31" s="7">
        <v>42309.961597222224</v>
      </c>
      <c r="E31" s="9" t="s">
        <v>1</v>
      </c>
      <c r="F31" s="9" t="s">
        <v>231</v>
      </c>
      <c r="G31" s="10" t="s">
        <v>234</v>
      </c>
      <c r="H31" s="9" t="s">
        <v>54</v>
      </c>
      <c r="I31" s="10">
        <f>VLOOKUP(H31,L$3:M$39,2,FALSE)</f>
        <v>36</v>
      </c>
      <c r="J31" s="9">
        <v>50</v>
      </c>
      <c r="L31" s="23" t="s">
        <v>46</v>
      </c>
      <c r="M31" s="24">
        <v>27</v>
      </c>
      <c r="N31" s="23" t="s">
        <v>58</v>
      </c>
      <c r="O31" s="23" t="s">
        <v>21</v>
      </c>
      <c r="P31" s="25">
        <v>0.6458333333333334</v>
      </c>
      <c r="Q31" s="25">
        <v>0.7083333333333334</v>
      </c>
      <c r="R31" s="26">
        <f t="shared" si="4"/>
        <v>0.0625</v>
      </c>
      <c r="S31" s="23">
        <f t="shared" si="0"/>
        <v>0</v>
      </c>
      <c r="T31" s="27">
        <f>IF(S31&gt;0,R31/S31,0)</f>
        <v>0</v>
      </c>
    </row>
    <row r="32" spans="1:20" ht="15">
      <c r="A32" s="8" t="s">
        <v>98</v>
      </c>
      <c r="B32" s="8" t="s">
        <v>99</v>
      </c>
      <c r="C32" s="8" t="s">
        <v>2</v>
      </c>
      <c r="D32" s="7">
        <v>42311.0669212963</v>
      </c>
      <c r="E32" s="9" t="s">
        <v>1</v>
      </c>
      <c r="F32" s="9" t="s">
        <v>231</v>
      </c>
      <c r="G32" s="10" t="s">
        <v>234</v>
      </c>
      <c r="H32" s="9" t="s">
        <v>54</v>
      </c>
      <c r="I32" s="10">
        <f>VLOOKUP(H32,L$3:M$39,2,FALSE)</f>
        <v>36</v>
      </c>
      <c r="J32" s="9">
        <v>50</v>
      </c>
      <c r="L32" s="23" t="s">
        <v>47</v>
      </c>
      <c r="M32" s="24">
        <v>29</v>
      </c>
      <c r="N32" s="32" t="s">
        <v>209</v>
      </c>
      <c r="O32" s="23" t="s">
        <v>21</v>
      </c>
      <c r="P32" s="25">
        <v>0.7083333333333334</v>
      </c>
      <c r="Q32" s="25">
        <v>0.7708333333333334</v>
      </c>
      <c r="R32" s="26">
        <f t="shared" si="4"/>
        <v>0.0625</v>
      </c>
      <c r="S32" s="23">
        <f t="shared" si="0"/>
        <v>0</v>
      </c>
      <c r="T32" s="27">
        <f>IF(S32&gt;0,R32/S32,0)</f>
        <v>0</v>
      </c>
    </row>
    <row r="33" spans="1:20" s="8" customFormat="1" ht="15">
      <c r="A33" s="8" t="s">
        <v>159</v>
      </c>
      <c r="B33" s="8" t="s">
        <v>160</v>
      </c>
      <c r="C33" s="8" t="s">
        <v>63</v>
      </c>
      <c r="D33" s="7">
        <v>42307.6334375</v>
      </c>
      <c r="E33" s="9" t="s">
        <v>1</v>
      </c>
      <c r="F33" s="9" t="s">
        <v>221</v>
      </c>
      <c r="G33" s="9" t="s">
        <v>220</v>
      </c>
      <c r="H33" s="9" t="s">
        <v>54</v>
      </c>
      <c r="I33" s="10">
        <f>VLOOKUP(H33,L$3:M$39,2,FALSE)</f>
        <v>36</v>
      </c>
      <c r="J33" s="9">
        <v>50</v>
      </c>
      <c r="L33" s="13" t="s">
        <v>207</v>
      </c>
      <c r="M33" s="14">
        <v>30</v>
      </c>
      <c r="N33" s="13"/>
      <c r="O33" s="13" t="s">
        <v>22</v>
      </c>
      <c r="P33" s="15">
        <v>0.3125</v>
      </c>
      <c r="Q33" s="15">
        <v>0.3541666666666667</v>
      </c>
      <c r="R33" s="16">
        <f aca="true" t="shared" si="5" ref="R33:R39">Q33-P33</f>
        <v>0.041666666666666685</v>
      </c>
      <c r="S33" s="13">
        <f t="shared" si="0"/>
        <v>0</v>
      </c>
      <c r="T33" s="17">
        <f>IF(S33&gt;0,R33/S33,0)</f>
        <v>0</v>
      </c>
    </row>
    <row r="34" spans="1:20" s="8" customFormat="1" ht="15">
      <c r="A34" s="8" t="s">
        <v>182</v>
      </c>
      <c r="B34" s="8" t="s">
        <v>183</v>
      </c>
      <c r="C34" s="8" t="s">
        <v>76</v>
      </c>
      <c r="D34" s="7">
        <v>42306.29388888889</v>
      </c>
      <c r="E34" s="9" t="s">
        <v>1</v>
      </c>
      <c r="F34" s="9" t="s">
        <v>216</v>
      </c>
      <c r="G34" s="9" t="s">
        <v>217</v>
      </c>
      <c r="H34" s="9" t="s">
        <v>54</v>
      </c>
      <c r="I34" s="10">
        <f>VLOOKUP(H34,L$3:M$39,2,FALSE)</f>
        <v>36</v>
      </c>
      <c r="J34" s="9">
        <v>50</v>
      </c>
      <c r="L34" s="23" t="s">
        <v>26</v>
      </c>
      <c r="M34" s="24">
        <v>31</v>
      </c>
      <c r="N34" s="23" t="s">
        <v>58</v>
      </c>
      <c r="O34" s="23" t="s">
        <v>22</v>
      </c>
      <c r="P34" s="25">
        <v>0.3541666666666667</v>
      </c>
      <c r="Q34" s="25">
        <v>0.4166666666666667</v>
      </c>
      <c r="R34" s="26">
        <f t="shared" si="5"/>
        <v>0.0625</v>
      </c>
      <c r="S34" s="23">
        <f t="shared" si="0"/>
        <v>0</v>
      </c>
      <c r="T34" s="27">
        <f>IF(S34&gt;0,R34/S34,0)</f>
        <v>0</v>
      </c>
    </row>
    <row r="35" spans="1:20" s="8" customFormat="1" ht="15">
      <c r="A35" s="8" t="s">
        <v>180</v>
      </c>
      <c r="B35" s="8" t="s">
        <v>181</v>
      </c>
      <c r="C35" s="8" t="s">
        <v>76</v>
      </c>
      <c r="D35" s="7">
        <v>42306.30646990741</v>
      </c>
      <c r="E35" s="9" t="s">
        <v>1</v>
      </c>
      <c r="F35" s="9" t="s">
        <v>216</v>
      </c>
      <c r="G35" s="9" t="s">
        <v>80</v>
      </c>
      <c r="H35" s="9" t="s">
        <v>54</v>
      </c>
      <c r="I35" s="10">
        <f>VLOOKUP(H35,L$3:M$39,2,FALSE)</f>
        <v>36</v>
      </c>
      <c r="J35" s="9">
        <v>50</v>
      </c>
      <c r="L35" s="23" t="s">
        <v>27</v>
      </c>
      <c r="M35" s="24">
        <v>32</v>
      </c>
      <c r="N35" s="23" t="s">
        <v>58</v>
      </c>
      <c r="O35" s="23" t="s">
        <v>22</v>
      </c>
      <c r="P35" s="25">
        <v>0.4375</v>
      </c>
      <c r="Q35" s="25">
        <v>0.5</v>
      </c>
      <c r="R35" s="26">
        <f t="shared" si="5"/>
        <v>0.0625</v>
      </c>
      <c r="S35" s="23">
        <f t="shared" si="0"/>
        <v>0</v>
      </c>
      <c r="T35" s="27">
        <f>IF(S35&gt;0,R35/S35,0)</f>
        <v>0</v>
      </c>
    </row>
    <row r="36" spans="1:20" s="8" customFormat="1" ht="15">
      <c r="A36" s="8" t="s">
        <v>153</v>
      </c>
      <c r="B36" s="8" t="s">
        <v>154</v>
      </c>
      <c r="C36" s="8" t="s">
        <v>67</v>
      </c>
      <c r="D36" s="7">
        <v>42307.859444444446</v>
      </c>
      <c r="E36" s="9" t="s">
        <v>1</v>
      </c>
      <c r="F36" s="9" t="s">
        <v>216</v>
      </c>
      <c r="G36" s="9" t="s">
        <v>217</v>
      </c>
      <c r="H36" s="9" t="s">
        <v>54</v>
      </c>
      <c r="I36" s="10">
        <f>VLOOKUP(H36,L$3:M$39,2,FALSE)</f>
        <v>36</v>
      </c>
      <c r="J36" s="9">
        <v>50</v>
      </c>
      <c r="L36" s="11" t="s">
        <v>55</v>
      </c>
      <c r="M36" s="18">
        <v>33</v>
      </c>
      <c r="N36" s="11"/>
      <c r="O36" s="11" t="s">
        <v>22</v>
      </c>
      <c r="P36" s="19">
        <v>0.5</v>
      </c>
      <c r="Q36" s="19">
        <v>0.5625</v>
      </c>
      <c r="R36" s="20">
        <f t="shared" si="5"/>
        <v>0.0625</v>
      </c>
      <c r="S36" s="11">
        <f t="shared" si="0"/>
        <v>0</v>
      </c>
      <c r="T36" s="21">
        <f>IF(S36&gt;0,R36/S36,0)</f>
        <v>0</v>
      </c>
    </row>
    <row r="37" spans="1:20" s="8" customFormat="1" ht="15">
      <c r="A37" s="8" t="s">
        <v>87</v>
      </c>
      <c r="B37" s="8" t="s">
        <v>88</v>
      </c>
      <c r="C37" s="8" t="s">
        <v>65</v>
      </c>
      <c r="D37" s="7">
        <v>42312.837222222224</v>
      </c>
      <c r="E37" s="9" t="s">
        <v>1</v>
      </c>
      <c r="F37" s="9" t="s">
        <v>216</v>
      </c>
      <c r="G37" s="9" t="s">
        <v>217</v>
      </c>
      <c r="H37" s="9" t="s">
        <v>54</v>
      </c>
      <c r="I37" s="10">
        <f>VLOOKUP(H37,L$3:M$39,2,FALSE)</f>
        <v>36</v>
      </c>
      <c r="J37" s="9">
        <v>50</v>
      </c>
      <c r="L37" s="11" t="s">
        <v>28</v>
      </c>
      <c r="M37" s="18">
        <v>34</v>
      </c>
      <c r="N37" s="11"/>
      <c r="O37" s="11" t="s">
        <v>22</v>
      </c>
      <c r="P37" s="19">
        <v>0.5625</v>
      </c>
      <c r="Q37" s="19">
        <v>0.625</v>
      </c>
      <c r="R37" s="20">
        <f t="shared" si="5"/>
        <v>0.0625</v>
      </c>
      <c r="S37" s="11">
        <f t="shared" si="0"/>
        <v>0</v>
      </c>
      <c r="T37" s="21">
        <f>IF(S37&gt;0,R37/S37,0)</f>
        <v>0</v>
      </c>
    </row>
    <row r="38" spans="1:20" ht="15">
      <c r="A38" s="8" t="s">
        <v>146</v>
      </c>
      <c r="B38" s="8" t="s">
        <v>145</v>
      </c>
      <c r="C38" s="8" t="s">
        <v>0</v>
      </c>
      <c r="D38" s="7">
        <v>42308.38460648148</v>
      </c>
      <c r="E38" s="9" t="s">
        <v>1</v>
      </c>
      <c r="F38" s="9" t="s">
        <v>68</v>
      </c>
      <c r="H38" s="9" t="s">
        <v>54</v>
      </c>
      <c r="I38" s="10">
        <f>VLOOKUP(H38,L$3:M$39,2,FALSE)</f>
        <v>36</v>
      </c>
      <c r="J38" s="9">
        <v>50</v>
      </c>
      <c r="L38" s="11" t="s">
        <v>53</v>
      </c>
      <c r="M38" s="18">
        <v>35</v>
      </c>
      <c r="N38" s="11"/>
      <c r="O38" s="11" t="s">
        <v>22</v>
      </c>
      <c r="P38" s="19">
        <v>0.6458333333333334</v>
      </c>
      <c r="Q38" s="19">
        <v>0.7083333333333334</v>
      </c>
      <c r="R38" s="20">
        <f t="shared" si="5"/>
        <v>0.0625</v>
      </c>
      <c r="S38" s="11">
        <f t="shared" si="0"/>
        <v>0</v>
      </c>
      <c r="T38" s="21">
        <f>IF(S38&gt;0,R38/S38,0)</f>
        <v>0</v>
      </c>
    </row>
    <row r="39" spans="1:20" ht="15">
      <c r="A39" s="8" t="s">
        <v>144</v>
      </c>
      <c r="B39" s="8" t="s">
        <v>145</v>
      </c>
      <c r="C39" s="8" t="s">
        <v>0</v>
      </c>
      <c r="D39" s="7">
        <v>42308.38648148148</v>
      </c>
      <c r="E39" s="9" t="s">
        <v>1</v>
      </c>
      <c r="F39" s="9" t="s">
        <v>68</v>
      </c>
      <c r="H39" s="9" t="s">
        <v>54</v>
      </c>
      <c r="I39" s="10">
        <f>VLOOKUP(H39,L$3:M$39,2,FALSE)</f>
        <v>36</v>
      </c>
      <c r="J39" s="9">
        <v>50</v>
      </c>
      <c r="L39" s="12" t="s">
        <v>54</v>
      </c>
      <c r="M39" s="22">
        <v>36</v>
      </c>
      <c r="N39" s="12"/>
      <c r="O39" s="12" t="s">
        <v>22</v>
      </c>
      <c r="P39" s="29">
        <v>0.7083333333333334</v>
      </c>
      <c r="Q39" s="29">
        <v>0.7708333333333334</v>
      </c>
      <c r="R39" s="30">
        <f t="shared" si="5"/>
        <v>0.0625</v>
      </c>
      <c r="S39" s="12">
        <f t="shared" si="0"/>
        <v>40</v>
      </c>
      <c r="T39" s="28">
        <f>IF(S39&gt;0,R39/S39,0)</f>
        <v>0.0015625</v>
      </c>
    </row>
    <row r="40" spans="1:10" ht="15">
      <c r="A40" s="8" t="s">
        <v>137</v>
      </c>
      <c r="B40" s="8" t="s">
        <v>138</v>
      </c>
      <c r="C40" s="8" t="s">
        <v>60</v>
      </c>
      <c r="D40" s="7">
        <v>42309.628912037035</v>
      </c>
      <c r="E40" s="9" t="s">
        <v>1</v>
      </c>
      <c r="F40" s="9" t="s">
        <v>68</v>
      </c>
      <c r="H40" s="9" t="s">
        <v>54</v>
      </c>
      <c r="I40" s="10">
        <f>VLOOKUP(H40,L$3:M$39,2,FALSE)</f>
        <v>36</v>
      </c>
      <c r="J40" s="9">
        <v>50</v>
      </c>
    </row>
    <row r="41" spans="1:10" ht="15">
      <c r="A41" s="8" t="s">
        <v>128</v>
      </c>
      <c r="B41" s="8" t="s">
        <v>129</v>
      </c>
      <c r="C41" s="8" t="s">
        <v>65</v>
      </c>
      <c r="D41" s="7">
        <v>42309.851793981485</v>
      </c>
      <c r="E41" s="9" t="s">
        <v>1</v>
      </c>
      <c r="F41" s="9" t="s">
        <v>68</v>
      </c>
      <c r="G41" s="10"/>
      <c r="H41" s="9" t="s">
        <v>54</v>
      </c>
      <c r="I41" s="10">
        <f>VLOOKUP(H41,L$3:M$39,2,FALSE)</f>
        <v>36</v>
      </c>
      <c r="J41" s="9">
        <v>50</v>
      </c>
    </row>
    <row r="42" spans="1:10" ht="15">
      <c r="A42" s="8" t="s">
        <v>126</v>
      </c>
      <c r="B42" s="8" t="s">
        <v>127</v>
      </c>
      <c r="C42" s="8" t="s">
        <v>65</v>
      </c>
      <c r="D42" s="7">
        <v>42309.85313657407</v>
      </c>
      <c r="E42" s="9" t="s">
        <v>1</v>
      </c>
      <c r="F42" s="9" t="s">
        <v>68</v>
      </c>
      <c r="G42" s="10"/>
      <c r="H42" s="9" t="s">
        <v>54</v>
      </c>
      <c r="I42" s="10">
        <f>VLOOKUP(H42,L$3:M$39,2,FALSE)</f>
        <v>36</v>
      </c>
      <c r="J42" s="9">
        <v>50</v>
      </c>
    </row>
    <row r="43" spans="1:10" ht="15">
      <c r="A43" s="8" t="s">
        <v>124</v>
      </c>
      <c r="B43" s="8" t="s">
        <v>125</v>
      </c>
      <c r="C43" s="8" t="s">
        <v>65</v>
      </c>
      <c r="D43" s="7">
        <v>42309.85445601852</v>
      </c>
      <c r="E43" s="9" t="s">
        <v>1</v>
      </c>
      <c r="F43" s="9" t="s">
        <v>68</v>
      </c>
      <c r="G43" s="10"/>
      <c r="H43" s="9" t="s">
        <v>54</v>
      </c>
      <c r="I43" s="10">
        <f>VLOOKUP(H43,L$3:M$39,2,FALSE)</f>
        <v>36</v>
      </c>
      <c r="J43" s="9">
        <v>50</v>
      </c>
    </row>
    <row r="44" spans="1:10" ht="15">
      <c r="A44" s="8" t="s">
        <v>122</v>
      </c>
      <c r="B44" s="8" t="s">
        <v>123</v>
      </c>
      <c r="C44" s="8" t="s">
        <v>65</v>
      </c>
      <c r="D44" s="7">
        <v>42309.8559837963</v>
      </c>
      <c r="E44" s="9" t="s">
        <v>1</v>
      </c>
      <c r="F44" s="9" t="s">
        <v>68</v>
      </c>
      <c r="H44" s="9" t="s">
        <v>54</v>
      </c>
      <c r="I44" s="10">
        <f>VLOOKUP(H44,L$3:M$39,2,FALSE)</f>
        <v>36</v>
      </c>
      <c r="J44" s="9">
        <v>50</v>
      </c>
    </row>
    <row r="45" spans="1:10" ht="15">
      <c r="A45" s="8" t="s">
        <v>120</v>
      </c>
      <c r="B45" s="8" t="s">
        <v>121</v>
      </c>
      <c r="C45" s="8" t="s">
        <v>65</v>
      </c>
      <c r="D45" s="7">
        <v>42309.85770833334</v>
      </c>
      <c r="E45" s="9" t="s">
        <v>1</v>
      </c>
      <c r="F45" s="9" t="s">
        <v>68</v>
      </c>
      <c r="H45" s="9" t="s">
        <v>54</v>
      </c>
      <c r="I45" s="10">
        <f>VLOOKUP(H45,L$3:M$39,2,FALSE)</f>
        <v>36</v>
      </c>
      <c r="J45" s="9">
        <v>50</v>
      </c>
    </row>
    <row r="46" spans="1:10" ht="15">
      <c r="A46" s="8" t="s">
        <v>118</v>
      </c>
      <c r="B46" s="8" t="s">
        <v>119</v>
      </c>
      <c r="C46" s="8" t="s">
        <v>65</v>
      </c>
      <c r="D46" s="7">
        <v>42309.85969907408</v>
      </c>
      <c r="E46" s="9" t="s">
        <v>1</v>
      </c>
      <c r="F46" s="9" t="s">
        <v>68</v>
      </c>
      <c r="H46" s="9" t="s">
        <v>54</v>
      </c>
      <c r="I46" s="10">
        <f>VLOOKUP(H46,L$3:M$39,2,FALSE)</f>
        <v>36</v>
      </c>
      <c r="J46" s="9">
        <v>50</v>
      </c>
    </row>
    <row r="47" spans="1:10" ht="15">
      <c r="A47" s="8" t="s">
        <v>116</v>
      </c>
      <c r="B47" s="8" t="s">
        <v>117</v>
      </c>
      <c r="C47" s="8" t="s">
        <v>65</v>
      </c>
      <c r="D47" s="7">
        <v>42309.860972222225</v>
      </c>
      <c r="E47" s="9" t="s">
        <v>1</v>
      </c>
      <c r="F47" s="9" t="s">
        <v>68</v>
      </c>
      <c r="H47" s="9" t="s">
        <v>54</v>
      </c>
      <c r="I47" s="10">
        <f>VLOOKUP(H47,L$3:M$39,2,FALSE)</f>
        <v>36</v>
      </c>
      <c r="J47" s="9">
        <v>50</v>
      </c>
    </row>
    <row r="48" spans="1:10" ht="15">
      <c r="A48" s="8" t="s">
        <v>114</v>
      </c>
      <c r="B48" s="8" t="s">
        <v>115</v>
      </c>
      <c r="C48" s="8" t="s">
        <v>65</v>
      </c>
      <c r="D48" s="7">
        <v>42309.86203703703</v>
      </c>
      <c r="E48" s="9" t="s">
        <v>1</v>
      </c>
      <c r="F48" s="9" t="s">
        <v>68</v>
      </c>
      <c r="H48" s="9" t="s">
        <v>54</v>
      </c>
      <c r="I48" s="10">
        <f>VLOOKUP(H48,L$3:M$39,2,FALSE)</f>
        <v>36</v>
      </c>
      <c r="J48" s="9">
        <v>50</v>
      </c>
    </row>
    <row r="49" spans="1:10" ht="15">
      <c r="A49" s="8" t="s">
        <v>112</v>
      </c>
      <c r="B49" s="8" t="s">
        <v>113</v>
      </c>
      <c r="C49" s="8" t="s">
        <v>65</v>
      </c>
      <c r="D49" s="7">
        <v>42309.863333333335</v>
      </c>
      <c r="E49" s="9" t="s">
        <v>1</v>
      </c>
      <c r="F49" s="9" t="s">
        <v>68</v>
      </c>
      <c r="H49" s="9" t="s">
        <v>54</v>
      </c>
      <c r="I49" s="10">
        <f>VLOOKUP(H49,L$3:M$39,2,FALSE)</f>
        <v>36</v>
      </c>
      <c r="J49" s="9">
        <v>50</v>
      </c>
    </row>
    <row r="50" spans="1:10" ht="15">
      <c r="A50" s="8" t="s">
        <v>95</v>
      </c>
      <c r="B50" s="8" t="s">
        <v>96</v>
      </c>
      <c r="C50" s="8" t="s">
        <v>97</v>
      </c>
      <c r="D50" s="7">
        <v>42311.446493055555</v>
      </c>
      <c r="E50" s="9" t="s">
        <v>1</v>
      </c>
      <c r="F50" s="9" t="s">
        <v>68</v>
      </c>
      <c r="H50" s="9" t="s">
        <v>54</v>
      </c>
      <c r="I50" s="10">
        <f>VLOOKUP(H50,L$3:M$39,2,FALSE)</f>
        <v>36</v>
      </c>
      <c r="J50" s="9">
        <v>50</v>
      </c>
    </row>
    <row r="51" spans="1:10" ht="15">
      <c r="A51" s="8" t="s">
        <v>93</v>
      </c>
      <c r="B51" s="8" t="s">
        <v>90</v>
      </c>
      <c r="C51" s="8" t="s">
        <v>94</v>
      </c>
      <c r="D51" s="7">
        <v>42311.44770833333</v>
      </c>
      <c r="E51" s="9" t="s">
        <v>1</v>
      </c>
      <c r="F51" s="9" t="s">
        <v>68</v>
      </c>
      <c r="G51" s="10"/>
      <c r="H51" s="9" t="s">
        <v>54</v>
      </c>
      <c r="I51" s="10">
        <f>VLOOKUP(H51,L$3:M$39,2,FALSE)</f>
        <v>36</v>
      </c>
      <c r="J51" s="9">
        <v>50</v>
      </c>
    </row>
    <row r="52" spans="1:10" ht="15">
      <c r="A52" s="8" t="s">
        <v>92</v>
      </c>
      <c r="B52" s="8" t="s">
        <v>90</v>
      </c>
      <c r="C52" s="8" t="s">
        <v>91</v>
      </c>
      <c r="D52" s="7">
        <v>42313.016331018516</v>
      </c>
      <c r="E52" s="9" t="s">
        <v>1</v>
      </c>
      <c r="F52" s="9" t="s">
        <v>68</v>
      </c>
      <c r="G52" s="10"/>
      <c r="H52" s="9" t="s">
        <v>54</v>
      </c>
      <c r="I52" s="10">
        <f>VLOOKUP(H52,L$3:M$39,2,FALSE)</f>
        <v>36</v>
      </c>
      <c r="J52" s="9">
        <v>50</v>
      </c>
    </row>
    <row r="53" spans="1:10" ht="15">
      <c r="A53" s="8" t="s">
        <v>89</v>
      </c>
      <c r="B53" s="8" t="s">
        <v>90</v>
      </c>
      <c r="C53" s="8" t="s">
        <v>91</v>
      </c>
      <c r="D53" s="7">
        <v>42316.95099537037</v>
      </c>
      <c r="E53" s="9" t="s">
        <v>1</v>
      </c>
      <c r="F53" s="9" t="s">
        <v>68</v>
      </c>
      <c r="G53" s="10"/>
      <c r="H53" s="9" t="s">
        <v>54</v>
      </c>
      <c r="I53" s="10">
        <f>VLOOKUP(H53,L$3:M$39,2,FALSE)</f>
        <v>36</v>
      </c>
      <c r="J53" s="9">
        <v>50</v>
      </c>
    </row>
    <row r="54" spans="1:10" ht="15">
      <c r="A54" s="8" t="s">
        <v>201</v>
      </c>
      <c r="B54" s="8" t="s">
        <v>200</v>
      </c>
      <c r="C54" s="8" t="s">
        <v>82</v>
      </c>
      <c r="D54" s="7">
        <v>42306.72511574074</v>
      </c>
      <c r="E54" s="9" t="s">
        <v>1</v>
      </c>
      <c r="F54" s="9" t="s">
        <v>71</v>
      </c>
      <c r="G54" s="9" t="s">
        <v>212</v>
      </c>
      <c r="H54" s="9" t="s">
        <v>54</v>
      </c>
      <c r="I54" s="10">
        <v>36</v>
      </c>
      <c r="J54" s="9">
        <v>50</v>
      </c>
    </row>
    <row r="55" spans="1:10" ht="15">
      <c r="A55" s="8" t="s">
        <v>199</v>
      </c>
      <c r="B55" s="8" t="s">
        <v>200</v>
      </c>
      <c r="C55" s="8" t="s">
        <v>82</v>
      </c>
      <c r="D55" s="7">
        <v>42316.33739583333</v>
      </c>
      <c r="E55" s="9" t="s">
        <v>1</v>
      </c>
      <c r="F55" s="9" t="s">
        <v>71</v>
      </c>
      <c r="G55" s="9" t="s">
        <v>212</v>
      </c>
      <c r="H55" s="9" t="s">
        <v>54</v>
      </c>
      <c r="I55" s="10">
        <f>VLOOKUP(H55,L$3:M$39,2,FALSE)</f>
        <v>36</v>
      </c>
      <c r="J55" s="9">
        <v>50</v>
      </c>
    </row>
    <row r="56" spans="1:10" ht="15">
      <c r="A56" s="8" t="s">
        <v>132</v>
      </c>
      <c r="B56" s="8" t="s">
        <v>133</v>
      </c>
      <c r="C56" s="8" t="s">
        <v>134</v>
      </c>
      <c r="D56" s="7">
        <v>42309.71965277778</v>
      </c>
      <c r="E56" s="9" t="s">
        <v>1</v>
      </c>
      <c r="F56" s="9" t="s">
        <v>71</v>
      </c>
      <c r="G56" s="9" t="s">
        <v>218</v>
      </c>
      <c r="H56" s="9" t="s">
        <v>54</v>
      </c>
      <c r="I56" s="10">
        <f>VLOOKUP(H56,L$3:M$39,2,FALSE)</f>
        <v>36</v>
      </c>
      <c r="J56" s="9">
        <v>50</v>
      </c>
    </row>
    <row r="57" spans="1:10" ht="15">
      <c r="A57" s="8" t="s">
        <v>85</v>
      </c>
      <c r="B57" s="8" t="s">
        <v>86</v>
      </c>
      <c r="C57" s="8" t="s">
        <v>59</v>
      </c>
      <c r="D57" s="8"/>
      <c r="E57" s="9" t="s">
        <v>1</v>
      </c>
      <c r="F57" s="9" t="s">
        <v>71</v>
      </c>
      <c r="G57" s="9" t="s">
        <v>232</v>
      </c>
      <c r="H57" s="9" t="s">
        <v>54</v>
      </c>
      <c r="I57" s="10">
        <f>VLOOKUP(H57,L$3:M$39,2,FALSE)</f>
        <v>36</v>
      </c>
      <c r="J57" s="9">
        <v>50</v>
      </c>
    </row>
    <row r="58" spans="1:10" ht="15">
      <c r="A58" s="8" t="s">
        <v>149</v>
      </c>
      <c r="B58" s="8" t="s">
        <v>150</v>
      </c>
      <c r="C58" s="8" t="s">
        <v>64</v>
      </c>
      <c r="D58" s="7">
        <v>42308.28820601852</v>
      </c>
      <c r="E58" s="9" t="s">
        <v>1</v>
      </c>
      <c r="F58" s="9" t="s">
        <v>225</v>
      </c>
      <c r="G58" s="9" t="s">
        <v>74</v>
      </c>
      <c r="H58" s="9" t="s">
        <v>54</v>
      </c>
      <c r="I58" s="10">
        <f>VLOOKUP(H58,L$3:M$39,2,FALSE)</f>
        <v>36</v>
      </c>
      <c r="J58" s="9">
        <v>50</v>
      </c>
    </row>
    <row r="59" spans="1:10" ht="15">
      <c r="A59" s="8" t="s">
        <v>147</v>
      </c>
      <c r="B59" s="8" t="s">
        <v>148</v>
      </c>
      <c r="C59" s="8" t="s">
        <v>64</v>
      </c>
      <c r="D59" s="7">
        <v>42308.3028125</v>
      </c>
      <c r="E59" s="9" t="s">
        <v>1</v>
      </c>
      <c r="F59" s="9" t="s">
        <v>225</v>
      </c>
      <c r="G59" s="9" t="s">
        <v>74</v>
      </c>
      <c r="H59" s="9" t="s">
        <v>54</v>
      </c>
      <c r="I59" s="10">
        <f>VLOOKUP(H59,L$3:M$39,2,FALSE)</f>
        <v>36</v>
      </c>
      <c r="J59" s="9">
        <v>50</v>
      </c>
    </row>
    <row r="60" spans="1:10" ht="15">
      <c r="A60" s="8" t="s">
        <v>151</v>
      </c>
      <c r="B60" s="8" t="s">
        <v>152</v>
      </c>
      <c r="C60" s="8" t="s">
        <v>0</v>
      </c>
      <c r="D60" s="7">
        <v>42308.2996875</v>
      </c>
      <c r="E60" s="9" t="s">
        <v>1</v>
      </c>
      <c r="F60" s="9" t="s">
        <v>223</v>
      </c>
      <c r="G60" s="9" t="s">
        <v>224</v>
      </c>
      <c r="H60" s="9" t="s">
        <v>54</v>
      </c>
      <c r="I60" s="10">
        <f>VLOOKUP(H60,L$3:M$39,2,FALSE)</f>
        <v>36</v>
      </c>
      <c r="J60" s="9">
        <v>50</v>
      </c>
    </row>
    <row r="61" spans="1:10" ht="15">
      <c r="A61" s="8" t="s">
        <v>187</v>
      </c>
      <c r="B61" s="8" t="s">
        <v>188</v>
      </c>
      <c r="C61" s="8" t="s">
        <v>78</v>
      </c>
      <c r="D61" s="7">
        <v>42305.46261574074</v>
      </c>
      <c r="E61" s="9" t="s">
        <v>1</v>
      </c>
      <c r="F61" s="9" t="s">
        <v>215</v>
      </c>
      <c r="G61" s="9" t="s">
        <v>214</v>
      </c>
      <c r="H61" s="9" t="s">
        <v>54</v>
      </c>
      <c r="I61" s="10">
        <f>VLOOKUP(H61,L$3:M$39,2,FALSE)</f>
        <v>36</v>
      </c>
      <c r="J61" s="9">
        <v>50</v>
      </c>
    </row>
    <row r="62" spans="1:10" ht="15">
      <c r="A62" s="8" t="s">
        <v>166</v>
      </c>
      <c r="B62" s="8" t="s">
        <v>162</v>
      </c>
      <c r="C62" s="8" t="s">
        <v>82</v>
      </c>
      <c r="D62" s="7">
        <v>42306.725648148145</v>
      </c>
      <c r="E62" s="9" t="s">
        <v>1</v>
      </c>
      <c r="F62" s="9" t="s">
        <v>215</v>
      </c>
      <c r="G62" s="9" t="s">
        <v>214</v>
      </c>
      <c r="H62" s="9" t="s">
        <v>54</v>
      </c>
      <c r="I62" s="10">
        <f>VLOOKUP(H62,L$3:M$39,2,FALSE)</f>
        <v>36</v>
      </c>
      <c r="J62" s="9">
        <v>50</v>
      </c>
    </row>
    <row r="63" spans="1:10" ht="15">
      <c r="A63" s="8" t="s">
        <v>165</v>
      </c>
      <c r="B63" s="8" t="s">
        <v>162</v>
      </c>
      <c r="C63" s="8" t="s">
        <v>82</v>
      </c>
      <c r="D63" s="7">
        <v>42310.35901620371</v>
      </c>
      <c r="E63" s="9" t="s">
        <v>1</v>
      </c>
      <c r="F63" s="9" t="s">
        <v>215</v>
      </c>
      <c r="G63" s="9" t="s">
        <v>214</v>
      </c>
      <c r="H63" s="9" t="s">
        <v>54</v>
      </c>
      <c r="I63" s="10">
        <f>VLOOKUP(H63,L$3:M$39,2,FALSE)</f>
        <v>36</v>
      </c>
      <c r="J63" s="9">
        <v>50</v>
      </c>
    </row>
    <row r="64" spans="1:10" ht="15">
      <c r="A64" s="8" t="s">
        <v>164</v>
      </c>
      <c r="B64" s="8" t="s">
        <v>162</v>
      </c>
      <c r="C64" s="8" t="s">
        <v>82</v>
      </c>
      <c r="D64" s="7">
        <v>42310.36891203704</v>
      </c>
      <c r="E64" s="9" t="s">
        <v>1</v>
      </c>
      <c r="F64" s="9" t="s">
        <v>215</v>
      </c>
      <c r="G64" s="9" t="s">
        <v>214</v>
      </c>
      <c r="H64" s="9" t="s">
        <v>54</v>
      </c>
      <c r="I64" s="10">
        <f>VLOOKUP(H64,L$3:M$39,2,FALSE)</f>
        <v>36</v>
      </c>
      <c r="J64" s="9">
        <v>50</v>
      </c>
    </row>
    <row r="65" spans="1:10" ht="15">
      <c r="A65" s="8" t="s">
        <v>163</v>
      </c>
      <c r="B65" s="8" t="s">
        <v>162</v>
      </c>
      <c r="C65" s="8" t="s">
        <v>82</v>
      </c>
      <c r="D65" s="7">
        <v>42316.37950231481</v>
      </c>
      <c r="E65" s="9" t="s">
        <v>1</v>
      </c>
      <c r="F65" s="9" t="s">
        <v>215</v>
      </c>
      <c r="G65" s="9" t="s">
        <v>214</v>
      </c>
      <c r="H65" s="9" t="s">
        <v>54</v>
      </c>
      <c r="I65" s="10">
        <f>VLOOKUP(H65,L$3:M$39,2,FALSE)</f>
        <v>36</v>
      </c>
      <c r="J65" s="9">
        <v>50</v>
      </c>
    </row>
    <row r="66" spans="1:10" ht="15">
      <c r="A66" s="8" t="s">
        <v>161</v>
      </c>
      <c r="B66" s="8" t="s">
        <v>162</v>
      </c>
      <c r="C66" s="8" t="s">
        <v>82</v>
      </c>
      <c r="D66" s="7">
        <v>42316.956041666665</v>
      </c>
      <c r="E66" s="9" t="s">
        <v>1</v>
      </c>
      <c r="F66" s="9" t="s">
        <v>215</v>
      </c>
      <c r="G66" s="9" t="s">
        <v>214</v>
      </c>
      <c r="H66" s="9" t="s">
        <v>54</v>
      </c>
      <c r="I66" s="10">
        <f>VLOOKUP(H66,L$3:M$39,2,FALSE)</f>
        <v>36</v>
      </c>
      <c r="J66" s="9">
        <v>50</v>
      </c>
    </row>
    <row r="67" spans="5:20" s="8" customFormat="1" ht="15">
      <c r="E67" s="9"/>
      <c r="F67" s="9"/>
      <c r="G67" s="9"/>
      <c r="H67" s="9"/>
      <c r="I67" s="10"/>
      <c r="J67" s="9"/>
      <c r="L67"/>
      <c r="M67"/>
      <c r="N67"/>
      <c r="O67"/>
      <c r="P67"/>
      <c r="Q67"/>
      <c r="R67"/>
      <c r="S67"/>
      <c r="T67"/>
    </row>
    <row r="68" spans="1:20" ht="15">
      <c r="A68" s="8"/>
      <c r="B68" s="8"/>
      <c r="C68" s="8"/>
      <c r="D68" s="31"/>
      <c r="H68" s="9"/>
      <c r="I68" s="10"/>
      <c r="J68" s="9"/>
      <c r="L68" s="8"/>
      <c r="M68" s="8"/>
      <c r="N68" s="8"/>
      <c r="O68" s="8"/>
      <c r="P68" s="8"/>
      <c r="Q68" s="8"/>
      <c r="R68" s="8"/>
      <c r="S68" s="8"/>
      <c r="T68" s="8"/>
    </row>
    <row r="69" spans="1:10" ht="15">
      <c r="A69" s="8"/>
      <c r="B69" s="8"/>
      <c r="C69" s="8"/>
      <c r="D69" s="31"/>
      <c r="G69" s="10"/>
      <c r="H69" s="9"/>
      <c r="I69" s="10"/>
      <c r="J69" s="9"/>
    </row>
    <row r="70" spans="1:10" ht="15">
      <c r="A70" s="8"/>
      <c r="B70" s="8"/>
      <c r="C70" s="8"/>
      <c r="D70" s="31"/>
      <c r="H70" s="9"/>
      <c r="I70" s="10"/>
      <c r="J70" s="9"/>
    </row>
    <row r="71" spans="1:10" ht="15">
      <c r="A71" s="8"/>
      <c r="B71" s="8"/>
      <c r="C71" s="8"/>
      <c r="D71" s="31"/>
      <c r="H71" s="9"/>
      <c r="I71" s="10"/>
      <c r="J71" s="9"/>
    </row>
    <row r="72" spans="1:10" ht="15">
      <c r="A72" s="8"/>
      <c r="B72" s="8"/>
      <c r="C72" s="8"/>
      <c r="D72" s="31"/>
      <c r="H72" s="9"/>
      <c r="I72" s="10"/>
      <c r="J72" s="9"/>
    </row>
    <row r="73" spans="1:10" ht="15">
      <c r="A73" s="8"/>
      <c r="B73" s="8"/>
      <c r="C73" s="8"/>
      <c r="D73" s="31"/>
      <c r="H73" s="9"/>
      <c r="I73" s="10"/>
      <c r="J73" s="9"/>
    </row>
    <row r="74" spans="1:10" ht="15">
      <c r="A74" s="8"/>
      <c r="B74" s="8"/>
      <c r="C74" s="8"/>
      <c r="D74" s="31"/>
      <c r="H74" s="9"/>
      <c r="I74" s="10"/>
      <c r="J74" s="9"/>
    </row>
    <row r="75" spans="1:10" ht="15">
      <c r="A75" s="8"/>
      <c r="B75" s="8"/>
      <c r="C75" s="8"/>
      <c r="D75" s="31"/>
      <c r="H75" s="9"/>
      <c r="I75" s="10"/>
      <c r="J75" s="9"/>
    </row>
    <row r="76" spans="1:10" ht="15">
      <c r="A76" s="8"/>
      <c r="B76" s="8"/>
      <c r="C76" s="8"/>
      <c r="D76" s="31"/>
      <c r="H76" s="9"/>
      <c r="I76" s="10"/>
      <c r="J76" s="9"/>
    </row>
    <row r="77" spans="1:10" ht="15">
      <c r="A77" s="8"/>
      <c r="B77" s="8"/>
      <c r="C77" s="8"/>
      <c r="D77" s="31"/>
      <c r="H77" s="9"/>
      <c r="I77" s="10"/>
      <c r="J77" s="9"/>
    </row>
    <row r="78" spans="1:10" ht="15">
      <c r="A78" s="8"/>
      <c r="B78" s="8"/>
      <c r="C78" s="8"/>
      <c r="D78" s="31"/>
      <c r="H78" s="9"/>
      <c r="I78" s="10"/>
      <c r="J78" s="9"/>
    </row>
    <row r="79" spans="1:10" ht="15">
      <c r="A79" s="8"/>
      <c r="B79" s="8"/>
      <c r="C79" s="8"/>
      <c r="D79" s="31"/>
      <c r="H79" s="9"/>
      <c r="I79" s="10"/>
      <c r="J79" s="9"/>
    </row>
    <row r="80" spans="1:10" ht="15">
      <c r="A80" s="8"/>
      <c r="B80" s="8"/>
      <c r="C80" s="8"/>
      <c r="D80" s="31"/>
      <c r="H80" s="9"/>
      <c r="I80" s="10"/>
      <c r="J80" s="9"/>
    </row>
    <row r="81" spans="1:10" ht="15">
      <c r="A81" s="8"/>
      <c r="B81" s="8"/>
      <c r="C81" s="8"/>
      <c r="D81" s="31"/>
      <c r="H81" s="9"/>
      <c r="I81" s="10"/>
      <c r="J81" s="9"/>
    </row>
    <row r="82" spans="1:10" ht="15">
      <c r="A82" s="8"/>
      <c r="B82" s="8"/>
      <c r="C82" s="8"/>
      <c r="D82" s="31"/>
      <c r="H82" s="9"/>
      <c r="I82" s="10"/>
      <c r="J82" s="9"/>
    </row>
    <row r="83" spans="1:10" ht="15">
      <c r="A83" s="8"/>
      <c r="B83" s="8"/>
      <c r="C83" s="8"/>
      <c r="D83" s="31"/>
      <c r="H83" s="9"/>
      <c r="I83" s="10"/>
      <c r="J83" s="9"/>
    </row>
    <row r="84" spans="1:10" ht="15">
      <c r="A84" s="8"/>
      <c r="B84" s="8"/>
      <c r="C84" s="8"/>
      <c r="D84" s="31"/>
      <c r="H84" s="9"/>
      <c r="I84" s="10"/>
      <c r="J84" s="9"/>
    </row>
    <row r="85" spans="1:10" ht="15">
      <c r="A85" s="8"/>
      <c r="B85" s="8"/>
      <c r="C85" s="8"/>
      <c r="D85" s="31"/>
      <c r="H85" s="9"/>
      <c r="I85" s="10"/>
      <c r="J85" s="9"/>
    </row>
    <row r="86" spans="1:10" ht="15">
      <c r="A86" s="8"/>
      <c r="B86" s="8"/>
      <c r="C86" s="8"/>
      <c r="D86" s="31"/>
      <c r="H86" s="9"/>
      <c r="I86" s="10"/>
      <c r="J86" s="9"/>
    </row>
    <row r="87" spans="1:10" ht="15">
      <c r="A87" s="8"/>
      <c r="B87" s="8"/>
      <c r="C87" s="8"/>
      <c r="D87" s="31"/>
      <c r="H87" s="9"/>
      <c r="I87" s="10"/>
      <c r="J87" s="9"/>
    </row>
    <row r="88" spans="1:10" ht="15">
      <c r="A88" s="8"/>
      <c r="B88" s="8"/>
      <c r="C88" s="8"/>
      <c r="H88" s="9"/>
      <c r="I88" s="10"/>
      <c r="J88" s="9"/>
    </row>
    <row r="89" spans="1:10" ht="15">
      <c r="A89" s="8"/>
      <c r="B89" s="8"/>
      <c r="C89" s="8"/>
      <c r="D89" s="31"/>
      <c r="H89" s="9"/>
      <c r="I89" s="10"/>
      <c r="J89" s="9"/>
    </row>
    <row r="90" spans="1:10" ht="15">
      <c r="A90" s="8"/>
      <c r="B90" s="8"/>
      <c r="C90" s="8"/>
      <c r="D90" s="31"/>
      <c r="H90" s="9"/>
      <c r="I90" s="10"/>
      <c r="J90" s="9"/>
    </row>
    <row r="91" spans="1:10" ht="15">
      <c r="A91" s="8"/>
      <c r="B91" s="8"/>
      <c r="C91" s="8"/>
      <c r="D91" s="31"/>
      <c r="H91" s="9"/>
      <c r="I91" s="10"/>
      <c r="J91" s="9"/>
    </row>
    <row r="92" spans="1:10" ht="15">
      <c r="A92" s="8"/>
      <c r="B92" s="8"/>
      <c r="C92" s="8"/>
      <c r="D92" s="31"/>
      <c r="H92" s="9"/>
      <c r="I92" s="10"/>
      <c r="J92" s="9"/>
    </row>
    <row r="93" spans="1:10" ht="15">
      <c r="A93" s="8"/>
      <c r="B93" s="8"/>
      <c r="C93" s="8"/>
      <c r="D93" s="31"/>
      <c r="H93" s="9"/>
      <c r="I93" s="10"/>
      <c r="J93" s="9"/>
    </row>
    <row r="94" spans="1:10" ht="15">
      <c r="A94" s="8"/>
      <c r="B94" s="8"/>
      <c r="C94" s="8"/>
      <c r="D94" s="31"/>
      <c r="F94" s="10"/>
      <c r="G94" s="10"/>
      <c r="H94" s="9"/>
      <c r="I94" s="10"/>
      <c r="J94" s="9"/>
    </row>
    <row r="95" spans="1:10" ht="15">
      <c r="A95" s="8"/>
      <c r="B95" s="8"/>
      <c r="C95" s="8"/>
      <c r="D95" s="31"/>
      <c r="F95" s="10"/>
      <c r="G95" s="10"/>
      <c r="H95" s="9"/>
      <c r="I95" s="10"/>
      <c r="J95" s="9"/>
    </row>
    <row r="96" spans="1:10" ht="15">
      <c r="A96" s="8"/>
      <c r="B96" s="8"/>
      <c r="C96" s="8"/>
      <c r="D96" s="31"/>
      <c r="G96" s="10"/>
      <c r="H96" s="9"/>
      <c r="I96" s="10"/>
      <c r="J96" s="9"/>
    </row>
    <row r="97" spans="1:10" ht="15">
      <c r="A97" s="8"/>
      <c r="B97" s="8"/>
      <c r="C97" s="8"/>
      <c r="D97" s="31"/>
      <c r="G97" s="10"/>
      <c r="H97" s="9"/>
      <c r="I97" s="10"/>
      <c r="J97" s="9"/>
    </row>
    <row r="98" spans="1:10" ht="15">
      <c r="A98" s="8"/>
      <c r="B98" s="8"/>
      <c r="C98" s="8"/>
      <c r="D98" s="31"/>
      <c r="G98" s="10"/>
      <c r="H98" s="9"/>
      <c r="I98" s="10"/>
      <c r="J98" s="9"/>
    </row>
    <row r="99" spans="1:10" ht="15">
      <c r="A99" s="8"/>
      <c r="B99" s="8"/>
      <c r="C99" s="8"/>
      <c r="D99" s="31"/>
      <c r="H99" s="9"/>
      <c r="I99" s="10"/>
      <c r="J99" s="9"/>
    </row>
    <row r="100" spans="1:10" ht="15">
      <c r="A100" s="8"/>
      <c r="B100" s="8"/>
      <c r="C100" s="8"/>
      <c r="D100" s="31"/>
      <c r="H100" s="9"/>
      <c r="I100" s="10"/>
      <c r="J100" s="9"/>
    </row>
    <row r="101" spans="1:10" ht="15">
      <c r="A101" s="8"/>
      <c r="B101" s="8"/>
      <c r="C101" s="8"/>
      <c r="D101" s="31"/>
      <c r="H101" s="9"/>
      <c r="I101" s="10"/>
      <c r="J101" s="9"/>
    </row>
    <row r="102" spans="1:10" ht="15">
      <c r="A102" s="8"/>
      <c r="B102" s="8"/>
      <c r="C102" s="8"/>
      <c r="D102" s="31"/>
      <c r="H102" s="9"/>
      <c r="I102" s="10"/>
      <c r="J102" s="9"/>
    </row>
    <row r="103" spans="1:10" ht="15">
      <c r="A103" s="8"/>
      <c r="B103" s="8"/>
      <c r="C103" s="8"/>
      <c r="H103" s="9"/>
      <c r="I103" s="10"/>
      <c r="J103" s="9"/>
    </row>
  </sheetData>
  <sheetProtection/>
  <autoFilter ref="A1:J14">
    <sortState ref="A2:J103">
      <sortCondition sortBy="value" ref="A2:A103"/>
    </sortState>
  </autoFilter>
  <conditionalFormatting sqref="D2:D501">
    <cfRule type="cellIs" priority="96" dxfId="2" operator="greaterThan">
      <formula>42310.0208</formula>
    </cfRule>
  </conditionalFormatting>
  <conditionalFormatting sqref="D22">
    <cfRule type="cellIs" priority="1" dxfId="2" operator="greaterThan">
      <formula>42247.31215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2015-11-09T02:43:40Z</dcterms:modified>
  <cp:category/>
  <cp:version/>
  <cp:contentType/>
  <cp:contentStatus/>
</cp:coreProperties>
</file>