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108" activeTab="0"/>
  </bookViews>
  <sheets>
    <sheet name="Consolidated" sheetId="1" r:id="rId1"/>
  </sheets>
  <definedNames>
    <definedName name="_xlnm._FilterDatabase" localSheetId="0" hidden="1">'Consolidated'!$A$1:$J$13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<sst xmlns="http://schemas.openxmlformats.org/spreadsheetml/2006/main" count="527" uniqueCount="242">
  <si>
    <t>Draft</t>
  </si>
  <si>
    <t>ZTE</t>
  </si>
  <si>
    <t>Allocation proposal</t>
  </si>
  <si>
    <t>Monday</t>
  </si>
  <si>
    <t>Day</t>
  </si>
  <si>
    <t>Start</t>
  </si>
  <si>
    <t>End</t>
  </si>
  <si>
    <t>Duration</t>
  </si>
  <si>
    <t>Mon-2</t>
  </si>
  <si>
    <t>Mon-3</t>
  </si>
  <si>
    <t>Mon-4</t>
  </si>
  <si>
    <t>Mon-5</t>
  </si>
  <si>
    <t>Tuesday</t>
  </si>
  <si>
    <t>Tue-1</t>
  </si>
  <si>
    <t>Tue-2</t>
  </si>
  <si>
    <t>Tue-3</t>
  </si>
  <si>
    <t>Wednesday</t>
  </si>
  <si>
    <t>Wed-1</t>
  </si>
  <si>
    <t>Wed-2</t>
  </si>
  <si>
    <t>Wed-3</t>
  </si>
  <si>
    <t>Thursday</t>
  </si>
  <si>
    <t>Friday</t>
  </si>
  <si>
    <t>Thu-1</t>
  </si>
  <si>
    <t>Thu-2</t>
  </si>
  <si>
    <t>Thu-3</t>
  </si>
  <si>
    <t>Fri-1</t>
  </si>
  <si>
    <t>Fri-2</t>
  </si>
  <si>
    <t>Fri-3</t>
  </si>
  <si>
    <t>Topic</t>
  </si>
  <si>
    <t>Document ID</t>
  </si>
  <si>
    <t>Title</t>
  </si>
  <si>
    <t>Source</t>
  </si>
  <si>
    <t>Status</t>
  </si>
  <si>
    <t>Uploaded</t>
  </si>
  <si>
    <t>Time Slot</t>
  </si>
  <si>
    <t>WG</t>
  </si>
  <si>
    <t>Contribs</t>
  </si>
  <si>
    <t>Slot Nb</t>
  </si>
  <si>
    <t>Order in session</t>
  </si>
  <si>
    <t>Min/contrib</t>
  </si>
  <si>
    <t>Tue-4</t>
  </si>
  <si>
    <t>Tue-Lunch</t>
  </si>
  <si>
    <t>Wed-5</t>
  </si>
  <si>
    <t>Wed-Lunch</t>
  </si>
  <si>
    <t>Thu-4</t>
  </si>
  <si>
    <t>Thu-5</t>
  </si>
  <si>
    <t>Mon-1</t>
  </si>
  <si>
    <t>Tue-5</t>
  </si>
  <si>
    <t>Wed-4</t>
  </si>
  <si>
    <t>Thu-Lunch</t>
  </si>
  <si>
    <t>Mon-Lun</t>
  </si>
  <si>
    <t>Fri-4</t>
  </si>
  <si>
    <t>Fri-5</t>
  </si>
  <si>
    <t>Fri-Lunch</t>
  </si>
  <si>
    <t>Nicolas Damour, WG2 Chairman</t>
  </si>
  <si>
    <t>WG2</t>
  </si>
  <si>
    <t>Security</t>
  </si>
  <si>
    <t>Baseline</t>
  </si>
  <si>
    <t>KETI</t>
  </si>
  <si>
    <t>Mon-0</t>
  </si>
  <si>
    <t>Tue-0</t>
  </si>
  <si>
    <t>Wed-0</t>
  </si>
  <si>
    <t>Thu-0</t>
  </si>
  <si>
    <t>Fri-0</t>
  </si>
  <si>
    <t>Admin</t>
  </si>
  <si>
    <t>3GPP IWK</t>
  </si>
  <si>
    <t>WI/Deliv.</t>
  </si>
  <si>
    <t>Huawei Technologies Co., Ltd.</t>
  </si>
  <si>
    <t>Qualcomm Inc. (TIA)</t>
  </si>
  <si>
    <t>Datang</t>
  </si>
  <si>
    <t>WG2/WG4</t>
  </si>
  <si>
    <t>WG2/WG3</t>
  </si>
  <si>
    <t>Hitachi</t>
  </si>
  <si>
    <t>TS-0026_Background_Data_Transfer</t>
  </si>
  <si>
    <t>WG2/WG5</t>
  </si>
  <si>
    <t>Convida Wireless</t>
  </si>
  <si>
    <t>group_multicast_presentation</t>
  </si>
  <si>
    <t>Convida</t>
  </si>
  <si>
    <t>WI-0055 TR-0032</t>
  </si>
  <si>
    <t>WI-0049 TS-0001</t>
  </si>
  <si>
    <t>WI-0050 TS-0001</t>
  </si>
  <si>
    <t>Feature Catalog</t>
  </si>
  <si>
    <t>OPC-UA</t>
  </si>
  <si>
    <t>Noted</t>
  </si>
  <si>
    <t>ARC-2017-0073</t>
  </si>
  <si>
    <t>Minutes_ARC_27_3GPP-Interworking</t>
  </si>
  <si>
    <t>Karen Hughes, Secretariat</t>
  </si>
  <si>
    <t>DDS usage in oneM2M clause 6</t>
  </si>
  <si>
    <t>ARC-2017-0071</t>
  </si>
  <si>
    <t>SCEF discussion</t>
  </si>
  <si>
    <t>Omar Elloumi Nokia</t>
  </si>
  <si>
    <t>ARC-2017-0070</t>
  </si>
  <si>
    <t>Proximal_IoT_Interworking_discussion</t>
  </si>
  <si>
    <t>Skeleton_for_proximal_IoT_interworking</t>
  </si>
  <si>
    <t>ARC-2017-0068</t>
  </si>
  <si>
    <t>Result Content Request Parameter Corrections  (Rel-2)</t>
  </si>
  <si>
    <t>ARC-2017-0067</t>
  </si>
  <si>
    <t>CR TS-0001 R3 Add Security Reference Point of TS-0016</t>
  </si>
  <si>
    <t>Gemalto</t>
  </si>
  <si>
    <t>ARC-2017-0066</t>
  </si>
  <si>
    <t>Retargeting_to_AE_IPE_NoDN</t>
  </si>
  <si>
    <t>ARC-2017-0065R01</t>
  </si>
  <si>
    <t>TR-0026_Clauses_9_10_Subscription_Aggregation</t>
  </si>
  <si>
    <t>Convida, KDDI</t>
  </si>
  <si>
    <t>ARC-2017-0065</t>
  </si>
  <si>
    <t>TR-0026_Clauses_9_10_Cross_Resource_Subscription</t>
  </si>
  <si>
    <t>ARC-2017-0064</t>
  </si>
  <si>
    <t>ARC-2017-0063</t>
  </si>
  <si>
    <t>Functional_Architecture-V1_15_1</t>
  </si>
  <si>
    <t>ARC-2017-0062</t>
  </si>
  <si>
    <t>TS-0001_Functional_Architecture-V2_12_1</t>
  </si>
  <si>
    <t>ARC-2017-0061R01</t>
  </si>
  <si>
    <t>TR-0024-SCEF_API_Requirements(UE reachability)</t>
  </si>
  <si>
    <t>ARC-2017-0060R01</t>
  </si>
  <si>
    <t>TR-0024-SCEF_API_Requirements(Location Reporting)</t>
  </si>
  <si>
    <t>China Telecom;Huawei Technologies Co., Ltd</t>
  </si>
  <si>
    <t>ARC-2017-0059</t>
  </si>
  <si>
    <t>TR-0024-SCEF_API_Requirements(Group message Delivery)</t>
  </si>
  <si>
    <t>ARC-2017-0058R01</t>
  </si>
  <si>
    <t>TS-0001_Functional_Architecture-V3_3_0</t>
  </si>
  <si>
    <t>TR-0024_GBA</t>
  </si>
  <si>
    <t>Functional Architecture Specifications for Distributed Authorization</t>
  </si>
  <si>
    <t>General Description of Distributed Authorization</t>
  </si>
  <si>
    <t>ARC-2017-0054</t>
  </si>
  <si>
    <t>Text Correction on ACP Introduction</t>
  </si>
  <si>
    <t>ARC-2017-0053</t>
  </si>
  <si>
    <t>CR-Service_Layer_Forwarding_R3</t>
  </si>
  <si>
    <t>Trigger Payload</t>
  </si>
  <si>
    <t>ARC-2017-0051</t>
  </si>
  <si>
    <t>TR-0024 Group Configuration</t>
  </si>
  <si>
    <t>ARC-2017-0050</t>
  </si>
  <si>
    <t>TR-0024 Low Access Priority</t>
  </si>
  <si>
    <t>ARC-2017-0049</t>
  </si>
  <si>
    <t>TR-0024 Retransmission-Timers</t>
  </si>
  <si>
    <t>ARC-2017-0048R01</t>
  </si>
  <si>
    <t>Retransmission Timers</t>
  </si>
  <si>
    <t>ARC-2017-0047</t>
  </si>
  <si>
    <t>Convida, ZTE</t>
  </si>
  <si>
    <t>ARC-2017-0046</t>
  </si>
  <si>
    <t>Background_Data_Transfer</t>
  </si>
  <si>
    <t>TR-0024_NIDD_Key_Issues</t>
  </si>
  <si>
    <t>TR-0026 Key Issue 2</t>
  </si>
  <si>
    <t>ARC-2017-0043</t>
  </si>
  <si>
    <t>Skeleton of  heterogeneous identification service</t>
  </si>
  <si>
    <t>Computer Network Information Center, Chinese Academy of Sciences (CNIC)</t>
  </si>
  <si>
    <t>ARC-2017-0042</t>
  </si>
  <si>
    <t>TS0001 clause 10.2.8 ref num bug fix R3</t>
  </si>
  <si>
    <t>Yongjing Zhang (Huawei)</t>
  </si>
  <si>
    <t>ARC-2017-0041</t>
  </si>
  <si>
    <t>editorial_correction</t>
  </si>
  <si>
    <t>features_catalog</t>
  </si>
  <si>
    <t>ARC-2017-0039</t>
  </si>
  <si>
    <t>TS0001_semanticDescriptor for mgmtObj R2</t>
  </si>
  <si>
    <t>ARC-2017-0038</t>
  </si>
  <si>
    <t>TS0001_semanticDescriptor for mgmtObj R3</t>
  </si>
  <si>
    <t>group_multicast_solution_operation_update</t>
  </si>
  <si>
    <t>group_multicast_solution_resource_update</t>
  </si>
  <si>
    <t>ARC-2017-0023R02</t>
  </si>
  <si>
    <t>Possible_Solutions_to_Address_OPC-UA_Interworking</t>
  </si>
  <si>
    <t>CR-Standardize_Default_ACP_Privileges_R2_Mirror</t>
  </si>
  <si>
    <t>Convida Wireless, Qualcomm</t>
  </si>
  <si>
    <t>CR-Standardize_Default_ACP_Privileges</t>
  </si>
  <si>
    <t>ARC-2016-0468R03</t>
  </si>
  <si>
    <t>WG2 (3GPP)</t>
  </si>
  <si>
    <t>Tue-6</t>
  </si>
  <si>
    <t>Wed-6</t>
  </si>
  <si>
    <t>WG2/WG1</t>
  </si>
  <si>
    <t>Thu-6</t>
  </si>
  <si>
    <t>ARC-2017-0075</t>
  </si>
  <si>
    <t>ARC-2017-0074</t>
  </si>
  <si>
    <t>ARC#27.0 Agenda</t>
  </si>
  <si>
    <t>ARC#27 Document allocation</t>
  </si>
  <si>
    <t>WI-0058 TR-0024</t>
  </si>
  <si>
    <t>Proximal IoT</t>
  </si>
  <si>
    <t>WI-0056 TS-00xx</t>
  </si>
  <si>
    <t>DDS</t>
  </si>
  <si>
    <t>Vehicular Dmn</t>
  </si>
  <si>
    <t>WI-0046 TR-0026</t>
  </si>
  <si>
    <t>Editorial</t>
  </si>
  <si>
    <t>Semantics</t>
  </si>
  <si>
    <t>UNDEF</t>
  </si>
  <si>
    <t>Agreed</t>
  </si>
  <si>
    <t>ARC-2017-0074R01</t>
  </si>
  <si>
    <t>ARC-2017-0058R02</t>
  </si>
  <si>
    <t>PRO-2016-0479R04</t>
  </si>
  <si>
    <t>WG2 AH 3GPP</t>
  </si>
  <si>
    <t>Draft Response LS to 3GPP</t>
  </si>
  <si>
    <t>Patricia Martigne (Orange)</t>
  </si>
  <si>
    <t>ARC-2017-0076</t>
  </si>
  <si>
    <t>modbus_interworking_presentation</t>
  </si>
  <si>
    <t>ARC-2017-0061R02</t>
  </si>
  <si>
    <t>ARC-2017-0050R01</t>
  </si>
  <si>
    <t>ARC-2017-0043R01</t>
  </si>
  <si>
    <t>WI-0031</t>
  </si>
  <si>
    <t>TR-0027</t>
  </si>
  <si>
    <t>Modbus</t>
  </si>
  <si>
    <t>oneM2M Interop issues action summary</t>
  </si>
  <si>
    <t>QUALCOMM Inc. (TIA)</t>
  </si>
  <si>
    <t>Agreed</t>
  </si>
  <si>
    <t>Agreed</t>
  </si>
  <si>
    <t>Agreed</t>
  </si>
  <si>
    <t>ARC-2017-0067R03</t>
  </si>
  <si>
    <t>ARC-2017-0078</t>
  </si>
  <si>
    <t>CR-Standardize_Default_ACP_Privileges_R1_Mirror</t>
  </si>
  <si>
    <t>ARC-2016-0544R03</t>
  </si>
  <si>
    <t>ARC-2016-0545R03</t>
  </si>
  <si>
    <t>ARC-2017-0057R01</t>
  </si>
  <si>
    <t>Draft</t>
  </si>
  <si>
    <t>ARC-2017-0040R05</t>
  </si>
  <si>
    <t>Agreed</t>
  </si>
  <si>
    <t>ARC-2017-0052R01</t>
  </si>
  <si>
    <t>Noted</t>
  </si>
  <si>
    <t>Noted</t>
  </si>
  <si>
    <t>ARC-2017-0059R02</t>
  </si>
  <si>
    <t>ARC-2017-0051R02</t>
  </si>
  <si>
    <t>ARC-2017-004503</t>
  </si>
  <si>
    <t>ARC-2017-0072R03</t>
  </si>
  <si>
    <t>Noted</t>
  </si>
  <si>
    <t>ARC-2017-0064R02</t>
  </si>
  <si>
    <t>Agreed</t>
  </si>
  <si>
    <t>ARC-2017-0044R01</t>
  </si>
  <si>
    <t>ARC-2017-0069R01</t>
  </si>
  <si>
    <t>ARC-2017-0060R03</t>
  </si>
  <si>
    <t>Agreed</t>
  </si>
  <si>
    <t>Agreed</t>
  </si>
  <si>
    <t>ARC-2017-0079</t>
  </si>
  <si>
    <t>ARC-2017-0080</t>
  </si>
  <si>
    <t>TS-0001_renaming_eventType_R1</t>
  </si>
  <si>
    <t>TS-0001_renaming_eventType_R2</t>
  </si>
  <si>
    <t>ARC-2017-0055R04</t>
  </si>
  <si>
    <t>ARC-2017-0056R04</t>
  </si>
  <si>
    <t>ARC-2017-0036R01</t>
  </si>
  <si>
    <t>ARC-2017-0037R01</t>
  </si>
  <si>
    <t>ARC-2017-0045R04</t>
  </si>
  <si>
    <t>Agreed</t>
  </si>
  <si>
    <t>ARC-2017-0081</t>
  </si>
  <si>
    <t>Result Content Request Parameter Corrections (Rel-1)</t>
  </si>
  <si>
    <t>ARC-2017-0082</t>
  </si>
  <si>
    <t>Result Content Request Parameter Corrections (Rel-3)</t>
  </si>
  <si>
    <t>ARC-2017-0083</t>
  </si>
  <si>
    <t>TS-0001_renaming_eventType_R3</t>
  </si>
  <si>
    <t>ARC-2017-0077R03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</si>
</sst>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76">
    <font>
      <sz val="11"/>
      <color theme="1"/>
      <name val="Calibri"/>
      <family val="3"/>
    </font>
    <font>
      <sz val="11"/>
      <color indexed="8"/>
      <name val="Calibri"/>
      <family val="2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8"/>
      <name val="맑은 고딕"/>
      <family val="3"/>
    </font>
    <font>
      <sz val="11"/>
      <color indexed="8"/>
      <name val="맑은 고딕"/>
      <family val="3"/>
    </font>
    <font>
      <sz val="11"/>
      <color indexed="9"/>
      <name val="Trebuchet MS"/>
      <family val="2"/>
    </font>
    <font>
      <sz val="11"/>
      <color indexed="9"/>
      <name val="맑은 고딕"/>
      <family val="3"/>
    </font>
    <font>
      <sz val="11"/>
      <color indexed="10"/>
      <name val="Trebuchet MS"/>
      <family val="2"/>
    </font>
    <font>
      <sz val="11"/>
      <color indexed="62"/>
      <name val="Trebuchet MS"/>
      <family val="2"/>
    </font>
    <font>
      <sz val="11"/>
      <color indexed="20"/>
      <name val="Trebuchet MS"/>
      <family val="2"/>
    </font>
    <font>
      <sz val="11"/>
      <color indexed="17"/>
      <name val="Trebuchet MS"/>
      <family val="2"/>
    </font>
    <font>
      <b/>
      <sz val="11"/>
      <color indexed="63"/>
      <name val="Trebuchet MS"/>
      <family val="2"/>
    </font>
    <font>
      <i/>
      <sz val="11"/>
      <color indexed="23"/>
      <name val="Trebuchet MS"/>
      <family val="2"/>
    </font>
    <font>
      <b/>
      <sz val="18"/>
      <color indexed="56"/>
      <name val="맑은 고딕"/>
      <family val="3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b/>
      <sz val="11"/>
      <color indexed="8"/>
      <name val="Trebuchet MS"/>
      <family val="2"/>
    </font>
    <font>
      <b/>
      <sz val="11"/>
      <color indexed="8"/>
      <name val="맑은 고딕"/>
      <family val="3"/>
    </font>
    <font>
      <b/>
      <sz val="11"/>
      <color indexed="9"/>
      <name val="Trebuchet MS"/>
      <family val="2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sz val="11"/>
      <color indexed="62"/>
      <name val="맑은 고딕"/>
      <family val="3"/>
    </font>
    <font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1"/>
      <color indexed="55"/>
      <name val="맑은 고딕"/>
      <family val="3"/>
    </font>
    <font>
      <sz val="11"/>
      <name val="맑은 고딕"/>
      <family val="3"/>
    </font>
    <font>
      <u val="single"/>
      <sz val="11"/>
      <color indexed="20"/>
      <name val="맑은 고딕"/>
      <family val="3"/>
    </font>
    <font>
      <sz val="9"/>
      <name val="Malgun Gothic"/>
      <family val="3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theme="0"/>
      <name val="Calibri"/>
      <family val="3"/>
    </font>
    <font>
      <sz val="11"/>
      <color rgb="FFFF0000"/>
      <name val="Trebuchet MS"/>
      <family val="2"/>
    </font>
    <font>
      <sz val="11"/>
      <color rgb="FF3F3F76"/>
      <name val="Trebuchet MS"/>
      <family val="2"/>
    </font>
    <font>
      <sz val="11"/>
      <color rgb="FF9C0006"/>
      <name val="Trebuchet MS"/>
      <family val="2"/>
    </font>
    <font>
      <sz val="11"/>
      <color rgb="FF006100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b/>
      <sz val="18"/>
      <color theme="3"/>
      <name val="Cambria"/>
      <family val="3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theme="1"/>
      <name val="Calibri"/>
      <family val="3"/>
    </font>
    <font>
      <b/>
      <sz val="11"/>
      <color theme="0"/>
      <name val="Trebuchet MS"/>
      <family val="2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sz val="11"/>
      <color rgb="FF3F3F76"/>
      <name val="Calibri"/>
      <family val="3"/>
    </font>
    <font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11"/>
      <color theme="0" tint="-0.3499799966812134"/>
      <name val="Calibri"/>
      <family val="3"/>
    </font>
    <font>
      <sz val="11"/>
      <name val="Calibri"/>
      <family val="3"/>
    </font>
  </fonts>
  <fills count="4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2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42" fillId="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2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2" borderId="0" applyNumberFormat="0" applyBorder="0" applyAlignment="0" applyProtection="0"/>
    <xf numFmtId="0" fontId="43" fillId="2" borderId="0" applyNumberFormat="0" applyBorder="0" applyAlignment="0" applyProtection="0"/>
    <xf numFmtId="0" fontId="43" fillId="17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19" borderId="0" applyNumberFormat="0" applyBorder="0" applyAlignment="0" applyProtection="0"/>
    <xf numFmtId="0" fontId="43" fillId="17" borderId="0" applyNumberFormat="0" applyBorder="0" applyAlignment="0" applyProtection="0"/>
    <xf numFmtId="0" fontId="44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" fillId="32" borderId="1" applyNumberFormat="0" applyAlignment="0" applyProtection="0"/>
    <xf numFmtId="0" fontId="5" fillId="0" borderId="2" applyNumberFormat="0" applyFill="0" applyAlignment="0" applyProtection="0"/>
    <xf numFmtId="0" fontId="2" fillId="33" borderId="3" applyNumberFormat="0" applyFont="0" applyAlignment="0" applyProtection="0"/>
    <xf numFmtId="0" fontId="46" fillId="34" borderId="1" applyNumberFormat="0" applyAlignment="0" applyProtection="0"/>
    <xf numFmtId="0" fontId="47" fillId="35" borderId="0" applyNumberFormat="0" applyBorder="0" applyAlignment="0" applyProtection="0"/>
    <xf numFmtId="0" fontId="3" fillId="36" borderId="0" applyNumberFormat="0" applyBorder="0" applyAlignment="0" applyProtection="0"/>
    <xf numFmtId="0" fontId="42" fillId="0" borderId="0">
      <alignment/>
      <protection/>
    </xf>
    <xf numFmtId="0" fontId="48" fillId="37" borderId="0" applyNumberFormat="0" applyBorder="0" applyAlignment="0" applyProtection="0"/>
    <xf numFmtId="0" fontId="49" fillId="32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38" borderId="10" applyNumberFormat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4" fillId="28" borderId="0" applyNumberFormat="0" applyBorder="0" applyAlignment="0" applyProtection="0"/>
    <xf numFmtId="0" fontId="44" fillId="30" borderId="0" applyNumberFormat="0" applyBorder="0" applyAlignment="0" applyProtection="0"/>
    <xf numFmtId="0" fontId="44" fillId="4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2" borderId="1" applyNumberFormat="0" applyAlignment="0" applyProtection="0"/>
    <xf numFmtId="0" fontId="60" fillId="43" borderId="0" applyNumberFormat="0" applyBorder="0" applyAlignment="0" applyProtection="0"/>
    <xf numFmtId="0" fontId="0" fillId="33" borderId="3" applyNumberFormat="0" applyFont="0" applyAlignment="0" applyProtection="0"/>
    <xf numFmtId="9" fontId="0" fillId="0" borderId="0" applyFont="0" applyFill="0" applyBorder="0" applyAlignment="0" applyProtection="0"/>
    <xf numFmtId="0" fontId="61" fillId="36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38" borderId="10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4" fillId="0" borderId="11" applyNumberFormat="0" applyFill="0" applyAlignment="0" applyProtection="0"/>
    <xf numFmtId="0" fontId="65" fillId="0" borderId="0" applyNumberFormat="0" applyFill="0" applyBorder="0" applyAlignment="0" applyProtection="0"/>
    <xf numFmtId="0" fontId="56" fillId="0" borderId="12" applyNumberFormat="0" applyFill="0" applyAlignment="0" applyProtection="0"/>
    <xf numFmtId="0" fontId="66" fillId="34" borderId="1" applyNumberFormat="0" applyAlignment="0" applyProtection="0"/>
    <xf numFmtId="0" fontId="67" fillId="0" borderId="0" applyNumberFormat="0" applyFill="0" applyBorder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70" fillId="0" borderId="15" applyNumberFormat="0" applyFill="0" applyAlignment="0" applyProtection="0"/>
    <xf numFmtId="0" fontId="70" fillId="0" borderId="0" applyNumberFormat="0" applyFill="0" applyBorder="0" applyAlignment="0" applyProtection="0"/>
    <xf numFmtId="0" fontId="71" fillId="44" borderId="0" applyNumberFormat="0" applyBorder="0" applyAlignment="0" applyProtection="0"/>
    <xf numFmtId="0" fontId="72" fillId="32" borderId="4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73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56" fillId="0" borderId="16" xfId="0" applyFont="1" applyBorder="1" applyAlignment="1">
      <alignment horizontal="center" vertical="center"/>
    </xf>
    <xf numFmtId="0" fontId="56" fillId="0" borderId="16" xfId="0" applyFont="1" applyFill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74" fillId="0" borderId="18" xfId="0" applyFont="1" applyFill="1" applyBorder="1" applyAlignment="1">
      <alignment horizontal="center" vertical="center"/>
    </xf>
    <xf numFmtId="0" fontId="74" fillId="0" borderId="19" xfId="0" applyFont="1" applyFill="1" applyBorder="1" applyAlignment="1">
      <alignment horizontal="center" vertical="center"/>
    </xf>
    <xf numFmtId="0" fontId="74" fillId="0" borderId="17" xfId="0" applyFont="1" applyFill="1" applyBorder="1" applyAlignment="1">
      <alignment horizontal="center" vertical="center"/>
    </xf>
    <xf numFmtId="0" fontId="74" fillId="0" borderId="17" xfId="0" applyFont="1" applyBorder="1" applyAlignment="1">
      <alignment horizontal="center" vertical="center"/>
    </xf>
    <xf numFmtId="20" fontId="74" fillId="0" borderId="17" xfId="0" applyNumberFormat="1" applyFont="1" applyFill="1" applyBorder="1" applyAlignment="1">
      <alignment horizontal="center" vertical="center"/>
    </xf>
    <xf numFmtId="20" fontId="74" fillId="0" borderId="20" xfId="0" applyNumberFormat="1" applyFont="1" applyFill="1" applyBorder="1" applyAlignment="1">
      <alignment horizontal="center" vertical="center"/>
    </xf>
    <xf numFmtId="20" fontId="74" fillId="0" borderId="21" xfId="0" applyNumberFormat="1" applyFont="1" applyBorder="1" applyAlignment="1">
      <alignment horizontal="center" vertical="center"/>
    </xf>
    <xf numFmtId="0" fontId="74" fillId="0" borderId="18" xfId="0" applyFont="1" applyBorder="1" applyAlignment="1">
      <alignment horizontal="center" vertical="center"/>
    </xf>
    <xf numFmtId="20" fontId="74" fillId="0" borderId="18" xfId="0" applyNumberFormat="1" applyFont="1" applyFill="1" applyBorder="1" applyAlignment="1">
      <alignment horizontal="center" vertical="center"/>
    </xf>
    <xf numFmtId="20" fontId="74" fillId="0" borderId="22" xfId="0" applyNumberFormat="1" applyFont="1" applyFill="1" applyBorder="1" applyAlignment="1">
      <alignment horizontal="center" vertical="center"/>
    </xf>
    <xf numFmtId="20" fontId="74" fillId="0" borderId="23" xfId="0" applyNumberFormat="1" applyFont="1" applyBorder="1" applyAlignment="1">
      <alignment horizontal="center" vertical="center"/>
    </xf>
    <xf numFmtId="0" fontId="74" fillId="0" borderId="19" xfId="0" applyFont="1" applyBorder="1" applyAlignment="1">
      <alignment horizontal="center" vertical="center"/>
    </xf>
    <xf numFmtId="0" fontId="75" fillId="0" borderId="18" xfId="0" applyFont="1" applyFill="1" applyBorder="1" applyAlignment="1">
      <alignment horizontal="center" vertical="center"/>
    </xf>
    <xf numFmtId="0" fontId="75" fillId="0" borderId="18" xfId="0" applyFont="1" applyBorder="1" applyAlignment="1">
      <alignment horizontal="center" vertical="center"/>
    </xf>
    <xf numFmtId="20" fontId="75" fillId="0" borderId="18" xfId="0" applyNumberFormat="1" applyFont="1" applyFill="1" applyBorder="1" applyAlignment="1">
      <alignment horizontal="center" vertical="center"/>
    </xf>
    <xf numFmtId="20" fontId="75" fillId="0" borderId="22" xfId="0" applyNumberFormat="1" applyFont="1" applyFill="1" applyBorder="1" applyAlignment="1">
      <alignment horizontal="center" vertical="center"/>
    </xf>
    <xf numFmtId="20" fontId="75" fillId="0" borderId="23" xfId="0" applyNumberFormat="1" applyFont="1" applyBorder="1" applyAlignment="1">
      <alignment horizontal="center" vertical="center"/>
    </xf>
    <xf numFmtId="20" fontId="74" fillId="0" borderId="24" xfId="0" applyNumberFormat="1" applyFont="1" applyBorder="1" applyAlignment="1">
      <alignment horizontal="center" vertical="center"/>
    </xf>
    <xf numFmtId="20" fontId="74" fillId="0" borderId="19" xfId="0" applyNumberFormat="1" applyFont="1" applyFill="1" applyBorder="1" applyAlignment="1">
      <alignment horizontal="center" vertical="center"/>
    </xf>
    <xf numFmtId="20" fontId="74" fillId="0" borderId="25" xfId="0" applyNumberFormat="1" applyFont="1" applyFill="1" applyBorder="1" applyAlignment="1">
      <alignment horizontal="center" vertical="center"/>
    </xf>
    <xf numFmtId="22" fontId="0" fillId="0" borderId="0" xfId="0" applyNumberFormat="1" applyAlignment="1">
      <alignment horizontal="center"/>
    </xf>
  </cellXfs>
  <cellStyles count="97">
    <cellStyle name="Normal" xfId="0"/>
    <cellStyle name="20 % - Accent1 2" xfId="15"/>
    <cellStyle name="20 % - Accent2 2" xfId="16"/>
    <cellStyle name="20 % - Accent3 2" xfId="17"/>
    <cellStyle name="20 % - Accent4 2" xfId="18"/>
    <cellStyle name="20 % - Accent5 2" xfId="19"/>
    <cellStyle name="20 % - Accent6 2" xfId="20"/>
    <cellStyle name="20% - 강조색1" xfId="21"/>
    <cellStyle name="20% - 강조색2" xfId="22"/>
    <cellStyle name="20% - 강조색3" xfId="23"/>
    <cellStyle name="20% - 강조색4" xfId="24"/>
    <cellStyle name="20% - 강조색5" xfId="25"/>
    <cellStyle name="20% - 강조색6" xfId="26"/>
    <cellStyle name="40 % - Accent1 2" xfId="27"/>
    <cellStyle name="40 % - Accent2 2" xfId="28"/>
    <cellStyle name="40 % - Accent3 2" xfId="29"/>
    <cellStyle name="40 % - Accent4 2" xfId="30"/>
    <cellStyle name="40 % - Accent5 2" xfId="31"/>
    <cellStyle name="40 % - Accent6 2" xfId="32"/>
    <cellStyle name="40% - 강조색1" xfId="33"/>
    <cellStyle name="40% - 강조색2" xfId="34"/>
    <cellStyle name="40% - 강조색3" xfId="35"/>
    <cellStyle name="40% - 강조색4" xfId="36"/>
    <cellStyle name="40% - 강조색5" xfId="37"/>
    <cellStyle name="40% - 강조색6" xfId="38"/>
    <cellStyle name="60 % - Accent1 2" xfId="39"/>
    <cellStyle name="60 % - Accent2 2" xfId="40"/>
    <cellStyle name="60 % - Accent3 2" xfId="41"/>
    <cellStyle name="60 % - Accent4 2" xfId="42"/>
    <cellStyle name="60 % - Accent5 2" xfId="43"/>
    <cellStyle name="60 % - Accent6 2" xfId="44"/>
    <cellStyle name="60% - 강조색1" xfId="45"/>
    <cellStyle name="60% - 강조색2" xfId="46"/>
    <cellStyle name="60% - 강조색3" xfId="47"/>
    <cellStyle name="60% - 강조색4" xfId="48"/>
    <cellStyle name="60% - 강조색5" xfId="49"/>
    <cellStyle name="60% - 강조색6" xfId="50"/>
    <cellStyle name="Accent1 2" xfId="51"/>
    <cellStyle name="Accent1 3" xfId="52"/>
    <cellStyle name="Accent2 2" xfId="53"/>
    <cellStyle name="Accent2 3" xfId="54"/>
    <cellStyle name="Accent3 2" xfId="55"/>
    <cellStyle name="Accent3 3" xfId="56"/>
    <cellStyle name="Accent4 2" xfId="57"/>
    <cellStyle name="Accent4 3" xfId="58"/>
    <cellStyle name="Accent5 2" xfId="59"/>
    <cellStyle name="Accent6 2" xfId="60"/>
    <cellStyle name="Accent6 3" xfId="61"/>
    <cellStyle name="Avertissement 2" xfId="62"/>
    <cellStyle name="Calcul 2" xfId="63"/>
    <cellStyle name="Cellule liée 2" xfId="64"/>
    <cellStyle name="Commentaire 2" xfId="65"/>
    <cellStyle name="Entrée 2" xfId="66"/>
    <cellStyle name="Insatisfaisant 2" xfId="67"/>
    <cellStyle name="Neutre 2" xfId="68"/>
    <cellStyle name="Normal 2" xfId="69"/>
    <cellStyle name="Satisfaisant 2" xfId="70"/>
    <cellStyle name="Sortie 2" xfId="71"/>
    <cellStyle name="Texte explicatif 2" xfId="72"/>
    <cellStyle name="Titre 2" xfId="73"/>
    <cellStyle name="Titre 1 2" xfId="74"/>
    <cellStyle name="Titre 2 2" xfId="75"/>
    <cellStyle name="Titre 3 2" xfId="76"/>
    <cellStyle name="Titre 4 2" xfId="77"/>
    <cellStyle name="Total 2" xfId="78"/>
    <cellStyle name="Total 3" xfId="79"/>
    <cellStyle name="Vérification 2" xfId="80"/>
    <cellStyle name="강조색1" xfId="81"/>
    <cellStyle name="강조색2" xfId="82"/>
    <cellStyle name="강조색3" xfId="83"/>
    <cellStyle name="강조색4" xfId="84"/>
    <cellStyle name="강조색5" xfId="85"/>
    <cellStyle name="강조색6" xfId="86"/>
    <cellStyle name="경고문" xfId="87"/>
    <cellStyle name="계산" xfId="88"/>
    <cellStyle name="나쁨" xfId="89"/>
    <cellStyle name="메모" xfId="90"/>
    <cellStyle name="Percent" xfId="91"/>
    <cellStyle name="보통" xfId="92"/>
    <cellStyle name="설명 텍스트" xfId="93"/>
    <cellStyle name="셀 확인" xfId="94"/>
    <cellStyle name="Comma" xfId="95"/>
    <cellStyle name="Comma [0]" xfId="96"/>
    <cellStyle name="연결된 셀" xfId="97"/>
    <cellStyle name="Followed Hyperlink" xfId="98"/>
    <cellStyle name="요약" xfId="99"/>
    <cellStyle name="입력" xfId="100"/>
    <cellStyle name="제목" xfId="101"/>
    <cellStyle name="제목 1" xfId="102"/>
    <cellStyle name="제목 2" xfId="103"/>
    <cellStyle name="제목 3" xfId="104"/>
    <cellStyle name="제목 4" xfId="105"/>
    <cellStyle name="좋음" xfId="106"/>
    <cellStyle name="출력" xfId="107"/>
    <cellStyle name="Currency" xfId="108"/>
    <cellStyle name="Currency [0]" xfId="109"/>
    <cellStyle name="Hyperlink" xfId="11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T124"/>
  <sheetViews>
    <sheetView tabSelected="1" zoomScalePageLayoutView="0" workbookViewId="0" topLeftCell="A18">
      <selection activeCell="C29" sqref="C29"/>
    </sheetView>
  </sheetViews>
  <sheetFormatPr defaultColWidth="11.421875" defaultRowHeight="15"/>
  <cols>
    <col min="1" max="1" width="18.7109375" style="0" customWidth="1"/>
    <col min="2" max="2" width="48.7109375" style="0" customWidth="1"/>
    <col min="3" max="3" width="20.7109375" style="0" customWidth="1"/>
    <col min="4" max="4" width="17.7109375" style="8" customWidth="1"/>
    <col min="5" max="5" width="10.7109375" style="8" customWidth="1"/>
    <col min="6" max="6" width="16.7109375" style="8" customWidth="1"/>
    <col min="7" max="7" width="20.7109375" style="8" customWidth="1"/>
    <col min="8" max="8" width="10.7109375" style="3" customWidth="1"/>
    <col min="9" max="10" width="12.140625" style="3" customWidth="1"/>
    <col min="11" max="11" width="3.421875" style="0" customWidth="1"/>
    <col min="12" max="12" width="14.8515625" style="0" bestFit="1" customWidth="1"/>
    <col min="13" max="13" width="7.421875" style="0" bestFit="1" customWidth="1"/>
    <col min="14" max="14" width="16.7109375" style="0" customWidth="1"/>
  </cols>
  <sheetData>
    <row r="1" spans="1:10" ht="34.5">
      <c r="A1" s="1" t="s">
        <v>29</v>
      </c>
      <c r="B1" s="1" t="s">
        <v>30</v>
      </c>
      <c r="C1" s="1" t="s">
        <v>31</v>
      </c>
      <c r="D1" s="2" t="s">
        <v>33</v>
      </c>
      <c r="E1" s="2" t="s">
        <v>32</v>
      </c>
      <c r="F1" s="2" t="s">
        <v>28</v>
      </c>
      <c r="G1" s="2" t="s">
        <v>66</v>
      </c>
      <c r="H1" s="2" t="s">
        <v>2</v>
      </c>
      <c r="I1" s="2" t="s">
        <v>37</v>
      </c>
      <c r="J1" s="2" t="s">
        <v>38</v>
      </c>
    </row>
    <row r="2" spans="1:20" ht="17.25">
      <c r="A2" s="7" t="s">
        <v>215</v>
      </c>
      <c r="B2" s="7" t="s">
        <v>140</v>
      </c>
      <c r="C2" s="7" t="s">
        <v>77</v>
      </c>
      <c r="D2" s="30">
        <v>42772.64178240741</v>
      </c>
      <c r="E2" s="8" t="s">
        <v>209</v>
      </c>
      <c r="F2" s="8" t="s">
        <v>65</v>
      </c>
      <c r="G2" s="8" t="s">
        <v>172</v>
      </c>
      <c r="H2" s="8" t="s">
        <v>8</v>
      </c>
      <c r="I2" s="9">
        <f aca="true" t="shared" si="0" ref="I2:I33">VLOOKUP(H2,L$3:M$41,2,FALSE)</f>
        <v>3</v>
      </c>
      <c r="J2" s="8">
        <v>1</v>
      </c>
      <c r="L2" s="4" t="s">
        <v>34</v>
      </c>
      <c r="M2" s="4" t="s">
        <v>37</v>
      </c>
      <c r="N2" s="4" t="s">
        <v>35</v>
      </c>
      <c r="O2" s="4" t="s">
        <v>4</v>
      </c>
      <c r="P2" s="4" t="s">
        <v>5</v>
      </c>
      <c r="Q2" s="4" t="s">
        <v>6</v>
      </c>
      <c r="R2" s="4" t="s">
        <v>7</v>
      </c>
      <c r="S2" s="6" t="s">
        <v>36</v>
      </c>
      <c r="T2" s="5" t="s">
        <v>39</v>
      </c>
    </row>
    <row r="3" spans="1:20" ht="17.25">
      <c r="A3" s="7" t="s">
        <v>88</v>
      </c>
      <c r="B3" s="7" t="s">
        <v>89</v>
      </c>
      <c r="C3" s="7" t="s">
        <v>90</v>
      </c>
      <c r="D3" s="30">
        <v>42775.34956018518</v>
      </c>
      <c r="E3" s="8" t="s">
        <v>83</v>
      </c>
      <c r="F3" s="8" t="s">
        <v>65</v>
      </c>
      <c r="G3" s="8" t="s">
        <v>172</v>
      </c>
      <c r="H3" s="8" t="s">
        <v>8</v>
      </c>
      <c r="I3" s="9">
        <f t="shared" si="0"/>
        <v>3</v>
      </c>
      <c r="J3" s="8">
        <v>2</v>
      </c>
      <c r="L3" s="12" t="s">
        <v>59</v>
      </c>
      <c r="M3" s="13">
        <v>1</v>
      </c>
      <c r="N3" s="12"/>
      <c r="O3" s="12" t="s">
        <v>3</v>
      </c>
      <c r="P3" s="14">
        <v>0.3125</v>
      </c>
      <c r="Q3" s="14">
        <v>0.3541666666666667</v>
      </c>
      <c r="R3" s="15">
        <f aca="true" t="shared" si="1" ref="R3:R9">Q3-P3</f>
        <v>0.041666666666666685</v>
      </c>
      <c r="S3" s="12">
        <f aca="true" t="shared" si="2" ref="S3:S41">_xlfn.COUNTIFS(H$2:H$403,L3,J$2:J$403,"&lt;99")</f>
        <v>0</v>
      </c>
      <c r="T3" s="16">
        <f aca="true" t="shared" si="3" ref="T3:T9">IF(S3&gt;0,R3/S3,0)</f>
        <v>0</v>
      </c>
    </row>
    <row r="4" spans="1:20" ht="17.25">
      <c r="A4" s="7" t="s">
        <v>111</v>
      </c>
      <c r="B4" s="7" t="s">
        <v>112</v>
      </c>
      <c r="C4" s="7" t="s">
        <v>67</v>
      </c>
      <c r="D4" s="30">
        <v>42772.32115740741</v>
      </c>
      <c r="E4" s="8" t="s">
        <v>83</v>
      </c>
      <c r="F4" s="8" t="s">
        <v>65</v>
      </c>
      <c r="G4" s="8" t="s">
        <v>172</v>
      </c>
      <c r="H4" s="8" t="s">
        <v>9</v>
      </c>
      <c r="I4" s="9">
        <f t="shared" si="0"/>
        <v>5</v>
      </c>
      <c r="J4" s="8">
        <v>1</v>
      </c>
      <c r="L4" s="22" t="s">
        <v>46</v>
      </c>
      <c r="M4" s="23">
        <v>2</v>
      </c>
      <c r="N4" s="22" t="s">
        <v>163</v>
      </c>
      <c r="O4" s="22" t="s">
        <v>3</v>
      </c>
      <c r="P4" s="24">
        <v>0.3541666666666667</v>
      </c>
      <c r="Q4" s="24">
        <v>0.4375</v>
      </c>
      <c r="R4" s="25">
        <f t="shared" si="1"/>
        <v>0.08333333333333331</v>
      </c>
      <c r="S4" s="22">
        <f t="shared" si="2"/>
        <v>0</v>
      </c>
      <c r="T4" s="26">
        <f>IF(S4&gt;0,R4/S4,0)</f>
        <v>0</v>
      </c>
    </row>
    <row r="5" spans="1:20" ht="17.25">
      <c r="A5" s="7" t="s">
        <v>134</v>
      </c>
      <c r="B5" s="7" t="s">
        <v>135</v>
      </c>
      <c r="C5" s="7" t="s">
        <v>77</v>
      </c>
      <c r="D5" s="30">
        <v>42772.68243055556</v>
      </c>
      <c r="E5" s="8" t="s">
        <v>83</v>
      </c>
      <c r="F5" s="8" t="s">
        <v>65</v>
      </c>
      <c r="G5" s="8" t="s">
        <v>172</v>
      </c>
      <c r="H5" s="8" t="s">
        <v>9</v>
      </c>
      <c r="I5" s="9">
        <f t="shared" si="0"/>
        <v>5</v>
      </c>
      <c r="J5" s="8">
        <v>2</v>
      </c>
      <c r="L5" s="22" t="s">
        <v>8</v>
      </c>
      <c r="M5" s="23">
        <v>3</v>
      </c>
      <c r="N5" s="22" t="s">
        <v>163</v>
      </c>
      <c r="O5" s="22" t="s">
        <v>3</v>
      </c>
      <c r="P5" s="24">
        <v>0.4583333333333333</v>
      </c>
      <c r="Q5" s="24">
        <v>0.5208333333333334</v>
      </c>
      <c r="R5" s="25">
        <f t="shared" si="1"/>
        <v>0.06250000000000006</v>
      </c>
      <c r="S5" s="22">
        <f t="shared" si="2"/>
        <v>2</v>
      </c>
      <c r="T5" s="26">
        <f>IF(S5&gt;0,R5/S5,0)</f>
        <v>0.03125000000000003</v>
      </c>
    </row>
    <row r="6" spans="1:20" ht="17.25">
      <c r="A6" s="7" t="s">
        <v>132</v>
      </c>
      <c r="B6" s="7" t="s">
        <v>133</v>
      </c>
      <c r="C6" s="7" t="s">
        <v>77</v>
      </c>
      <c r="D6" s="30">
        <v>42772.6427662037</v>
      </c>
      <c r="E6" s="8" t="s">
        <v>83</v>
      </c>
      <c r="F6" s="8" t="s">
        <v>65</v>
      </c>
      <c r="G6" s="8" t="s">
        <v>172</v>
      </c>
      <c r="H6" s="8" t="s">
        <v>9</v>
      </c>
      <c r="I6" s="9">
        <f t="shared" si="0"/>
        <v>5</v>
      </c>
      <c r="J6" s="8">
        <v>3</v>
      </c>
      <c r="L6" s="10" t="s">
        <v>50</v>
      </c>
      <c r="M6" s="17">
        <v>4</v>
      </c>
      <c r="N6" s="10"/>
      <c r="O6" s="10" t="s">
        <v>3</v>
      </c>
      <c r="P6" s="18">
        <v>0.5208333333333334</v>
      </c>
      <c r="Q6" s="18">
        <v>0.5625</v>
      </c>
      <c r="R6" s="19">
        <f t="shared" si="1"/>
        <v>0.04166666666666663</v>
      </c>
      <c r="S6" s="10">
        <f t="shared" si="2"/>
        <v>0</v>
      </c>
      <c r="T6" s="20">
        <f>IF(S6&gt;0,R6/S6,0)</f>
        <v>0</v>
      </c>
    </row>
    <row r="7" spans="1:20" ht="17.25">
      <c r="A7" s="7" t="s">
        <v>116</v>
      </c>
      <c r="B7" s="7" t="s">
        <v>117</v>
      </c>
      <c r="C7" s="7" t="s">
        <v>67</v>
      </c>
      <c r="D7" s="30">
        <v>42772.0469212963</v>
      </c>
      <c r="E7" s="8" t="s">
        <v>83</v>
      </c>
      <c r="F7" s="8" t="s">
        <v>65</v>
      </c>
      <c r="G7" s="8" t="s">
        <v>172</v>
      </c>
      <c r="H7" s="8" t="s">
        <v>10</v>
      </c>
      <c r="I7" s="9">
        <f t="shared" si="0"/>
        <v>6</v>
      </c>
      <c r="J7" s="8">
        <v>1</v>
      </c>
      <c r="L7" s="22" t="s">
        <v>9</v>
      </c>
      <c r="M7" s="23">
        <v>5</v>
      </c>
      <c r="N7" s="22" t="s">
        <v>163</v>
      </c>
      <c r="O7" s="22" t="s">
        <v>3</v>
      </c>
      <c r="P7" s="24">
        <v>0.5625</v>
      </c>
      <c r="Q7" s="24">
        <v>0.625</v>
      </c>
      <c r="R7" s="25">
        <f t="shared" si="1"/>
        <v>0.0625</v>
      </c>
      <c r="S7" s="22">
        <f t="shared" si="2"/>
        <v>3</v>
      </c>
      <c r="T7" s="26">
        <f t="shared" si="3"/>
        <v>0.020833333333333332</v>
      </c>
    </row>
    <row r="8" spans="1:20" ht="17.25">
      <c r="A8" s="7" t="s">
        <v>113</v>
      </c>
      <c r="B8" s="7" t="s">
        <v>114</v>
      </c>
      <c r="C8" s="7" t="s">
        <v>115</v>
      </c>
      <c r="D8" s="30">
        <v>42774.30335648148</v>
      </c>
      <c r="E8" s="8" t="s">
        <v>83</v>
      </c>
      <c r="F8" s="8" t="s">
        <v>65</v>
      </c>
      <c r="G8" s="8" t="s">
        <v>172</v>
      </c>
      <c r="H8" s="8" t="s">
        <v>10</v>
      </c>
      <c r="I8" s="9">
        <f t="shared" si="0"/>
        <v>6</v>
      </c>
      <c r="J8" s="8">
        <v>2</v>
      </c>
      <c r="L8" s="22" t="s">
        <v>10</v>
      </c>
      <c r="M8" s="23">
        <v>6</v>
      </c>
      <c r="N8" s="22" t="s">
        <v>163</v>
      </c>
      <c r="O8" s="22" t="s">
        <v>3</v>
      </c>
      <c r="P8" s="24">
        <v>0.6458333333333334</v>
      </c>
      <c r="Q8" s="24">
        <v>0.7083333333333334</v>
      </c>
      <c r="R8" s="25">
        <f t="shared" si="1"/>
        <v>0.0625</v>
      </c>
      <c r="S8" s="22">
        <f t="shared" si="2"/>
        <v>3</v>
      </c>
      <c r="T8" s="26">
        <f t="shared" si="3"/>
        <v>0.020833333333333332</v>
      </c>
    </row>
    <row r="9" spans="1:20" ht="17.25">
      <c r="A9" s="7" t="s">
        <v>130</v>
      </c>
      <c r="B9" s="7" t="s">
        <v>131</v>
      </c>
      <c r="C9" s="7" t="s">
        <v>77</v>
      </c>
      <c r="D9" s="30">
        <v>42772.642962962964</v>
      </c>
      <c r="E9" s="8" t="s">
        <v>83</v>
      </c>
      <c r="F9" s="8" t="s">
        <v>65</v>
      </c>
      <c r="G9" s="8" t="s">
        <v>172</v>
      </c>
      <c r="H9" s="8" t="s">
        <v>10</v>
      </c>
      <c r="I9" s="9">
        <f t="shared" si="0"/>
        <v>6</v>
      </c>
      <c r="J9" s="8">
        <v>3</v>
      </c>
      <c r="L9" s="22" t="s">
        <v>11</v>
      </c>
      <c r="M9" s="23">
        <v>7</v>
      </c>
      <c r="N9" s="22" t="s">
        <v>163</v>
      </c>
      <c r="O9" s="22" t="s">
        <v>3</v>
      </c>
      <c r="P9" s="24">
        <v>0.7083333333333334</v>
      </c>
      <c r="Q9" s="24">
        <v>0.7708333333333334</v>
      </c>
      <c r="R9" s="25">
        <f t="shared" si="1"/>
        <v>0.0625</v>
      </c>
      <c r="S9" s="22">
        <f t="shared" si="2"/>
        <v>1</v>
      </c>
      <c r="T9" s="26">
        <f t="shared" si="3"/>
        <v>0.0625</v>
      </c>
    </row>
    <row r="10" spans="1:20" ht="17.25">
      <c r="A10" s="7" t="s">
        <v>206</v>
      </c>
      <c r="B10" s="7" t="s">
        <v>120</v>
      </c>
      <c r="C10" s="7" t="s">
        <v>77</v>
      </c>
      <c r="D10" s="30">
        <v>42771.9787037037</v>
      </c>
      <c r="E10" s="8" t="s">
        <v>207</v>
      </c>
      <c r="F10" s="8" t="s">
        <v>65</v>
      </c>
      <c r="G10" s="8" t="s">
        <v>172</v>
      </c>
      <c r="H10" s="8" t="s">
        <v>11</v>
      </c>
      <c r="I10" s="9">
        <f t="shared" si="0"/>
        <v>7</v>
      </c>
      <c r="J10" s="8">
        <v>1</v>
      </c>
      <c r="L10" s="12" t="s">
        <v>60</v>
      </c>
      <c r="M10" s="13">
        <v>8</v>
      </c>
      <c r="N10" s="12"/>
      <c r="O10" s="12" t="s">
        <v>12</v>
      </c>
      <c r="P10" s="14">
        <v>0.3125</v>
      </c>
      <c r="Q10" s="14">
        <v>0.3541666666666667</v>
      </c>
      <c r="R10" s="15">
        <f aca="true" t="shared" si="4" ref="R10:R17">Q10-P10</f>
        <v>0.041666666666666685</v>
      </c>
      <c r="S10" s="12">
        <f t="shared" si="2"/>
        <v>0</v>
      </c>
      <c r="T10" s="16">
        <f aca="true" t="shared" si="5" ref="T10:T17">IF(S10&gt;0,R10/S10,0)</f>
        <v>0</v>
      </c>
    </row>
    <row r="11" spans="1:20" ht="17.25">
      <c r="A11" s="7" t="s">
        <v>169</v>
      </c>
      <c r="B11" s="7" t="s">
        <v>170</v>
      </c>
      <c r="C11" s="7" t="s">
        <v>54</v>
      </c>
      <c r="D11" s="30">
        <v>42780.88741898148</v>
      </c>
      <c r="E11" s="8" t="s">
        <v>83</v>
      </c>
      <c r="F11" s="8" t="s">
        <v>64</v>
      </c>
      <c r="G11" s="8" t="s">
        <v>64</v>
      </c>
      <c r="H11" s="8" t="s">
        <v>15</v>
      </c>
      <c r="I11" s="9">
        <f t="shared" si="0"/>
        <v>12</v>
      </c>
      <c r="J11" s="8">
        <v>1</v>
      </c>
      <c r="L11" s="10" t="s">
        <v>13</v>
      </c>
      <c r="M11" s="17">
        <v>9</v>
      </c>
      <c r="N11" s="10"/>
      <c r="O11" s="10" t="s">
        <v>12</v>
      </c>
      <c r="P11" s="18">
        <v>0.3541666666666667</v>
      </c>
      <c r="Q11" s="18">
        <v>0.4166666666666667</v>
      </c>
      <c r="R11" s="19">
        <f t="shared" si="4"/>
        <v>0.0625</v>
      </c>
      <c r="S11" s="10">
        <f t="shared" si="2"/>
        <v>0</v>
      </c>
      <c r="T11" s="20">
        <f t="shared" si="5"/>
        <v>0</v>
      </c>
    </row>
    <row r="12" spans="1:20" ht="17.25">
      <c r="A12" s="7" t="s">
        <v>182</v>
      </c>
      <c r="B12" s="7" t="s">
        <v>170</v>
      </c>
      <c r="C12" s="7" t="s">
        <v>54</v>
      </c>
      <c r="D12" s="30">
        <v>42780.833333333336</v>
      </c>
      <c r="E12" s="8" t="s">
        <v>0</v>
      </c>
      <c r="F12" s="8" t="s">
        <v>64</v>
      </c>
      <c r="G12" s="8" t="s">
        <v>64</v>
      </c>
      <c r="H12" s="8" t="s">
        <v>15</v>
      </c>
      <c r="I12" s="9">
        <f t="shared" si="0"/>
        <v>12</v>
      </c>
      <c r="J12" s="8">
        <v>2</v>
      </c>
      <c r="L12" s="10" t="s">
        <v>14</v>
      </c>
      <c r="M12" s="17">
        <v>10</v>
      </c>
      <c r="N12" s="10"/>
      <c r="O12" s="10" t="s">
        <v>12</v>
      </c>
      <c r="P12" s="18">
        <v>0.4375</v>
      </c>
      <c r="Q12" s="18">
        <v>0.5</v>
      </c>
      <c r="R12" s="19">
        <f t="shared" si="4"/>
        <v>0.0625</v>
      </c>
      <c r="S12" s="10">
        <f t="shared" si="2"/>
        <v>0</v>
      </c>
      <c r="T12" s="20">
        <f t="shared" si="5"/>
        <v>0</v>
      </c>
    </row>
    <row r="13" spans="1:20" ht="17.25">
      <c r="A13" s="7" t="s">
        <v>168</v>
      </c>
      <c r="B13" s="7" t="s">
        <v>171</v>
      </c>
      <c r="C13" s="7" t="s">
        <v>54</v>
      </c>
      <c r="D13" s="30">
        <v>42780.88888888889</v>
      </c>
      <c r="E13" s="8" t="s">
        <v>0</v>
      </c>
      <c r="F13" s="8" t="s">
        <v>64</v>
      </c>
      <c r="G13" s="8" t="s">
        <v>64</v>
      </c>
      <c r="H13" s="8" t="s">
        <v>15</v>
      </c>
      <c r="I13" s="9">
        <f t="shared" si="0"/>
        <v>12</v>
      </c>
      <c r="J13" s="8">
        <v>3</v>
      </c>
      <c r="L13" s="10" t="s">
        <v>41</v>
      </c>
      <c r="M13" s="17">
        <v>11</v>
      </c>
      <c r="N13" s="10"/>
      <c r="O13" s="10" t="s">
        <v>12</v>
      </c>
      <c r="P13" s="18">
        <v>0.5</v>
      </c>
      <c r="Q13" s="18">
        <v>0.5625</v>
      </c>
      <c r="R13" s="19">
        <f t="shared" si="4"/>
        <v>0.0625</v>
      </c>
      <c r="S13" s="10">
        <f t="shared" si="2"/>
        <v>0</v>
      </c>
      <c r="T13" s="20">
        <f t="shared" si="5"/>
        <v>0</v>
      </c>
    </row>
    <row r="14" spans="1:20" ht="17.25">
      <c r="A14" s="7" t="s">
        <v>107</v>
      </c>
      <c r="B14" s="7" t="s">
        <v>108</v>
      </c>
      <c r="C14" s="7" t="s">
        <v>1</v>
      </c>
      <c r="D14" s="30">
        <v>42772.06565972222</v>
      </c>
      <c r="E14" s="8" t="s">
        <v>181</v>
      </c>
      <c r="F14" s="8" t="s">
        <v>57</v>
      </c>
      <c r="G14" s="8" t="s">
        <v>79</v>
      </c>
      <c r="H14" s="8" t="s">
        <v>15</v>
      </c>
      <c r="I14" s="9">
        <f t="shared" si="0"/>
        <v>12</v>
      </c>
      <c r="J14" s="8">
        <v>4</v>
      </c>
      <c r="L14" s="22" t="s">
        <v>15</v>
      </c>
      <c r="M14" s="23">
        <v>12</v>
      </c>
      <c r="N14" s="22" t="s">
        <v>55</v>
      </c>
      <c r="O14" s="22" t="s">
        <v>12</v>
      </c>
      <c r="P14" s="24">
        <v>0.5625</v>
      </c>
      <c r="Q14" s="24">
        <v>0.625</v>
      </c>
      <c r="R14" s="25">
        <f t="shared" si="4"/>
        <v>0.0625</v>
      </c>
      <c r="S14" s="22">
        <f t="shared" si="2"/>
        <v>10</v>
      </c>
      <c r="T14" s="26">
        <f t="shared" si="5"/>
        <v>0.00625</v>
      </c>
    </row>
    <row r="15" spans="1:20" ht="17.25">
      <c r="A15" s="7" t="s">
        <v>109</v>
      </c>
      <c r="B15" s="7" t="s">
        <v>110</v>
      </c>
      <c r="C15" s="7" t="s">
        <v>1</v>
      </c>
      <c r="D15" s="30">
        <v>42772.05092592593</v>
      </c>
      <c r="E15" s="8" t="s">
        <v>181</v>
      </c>
      <c r="F15" s="8" t="s">
        <v>57</v>
      </c>
      <c r="G15" s="8" t="s">
        <v>79</v>
      </c>
      <c r="H15" s="8" t="s">
        <v>15</v>
      </c>
      <c r="I15" s="9">
        <f t="shared" si="0"/>
        <v>12</v>
      </c>
      <c r="J15" s="8">
        <v>5</v>
      </c>
      <c r="L15" s="10" t="s">
        <v>40</v>
      </c>
      <c r="M15" s="17">
        <v>13</v>
      </c>
      <c r="N15" s="10"/>
      <c r="O15" s="10" t="s">
        <v>12</v>
      </c>
      <c r="P15" s="18">
        <v>0.6458333333333334</v>
      </c>
      <c r="Q15" s="18">
        <v>0.7083333333333334</v>
      </c>
      <c r="R15" s="19">
        <f t="shared" si="4"/>
        <v>0.0625</v>
      </c>
      <c r="S15" s="10">
        <f t="shared" si="2"/>
        <v>0</v>
      </c>
      <c r="T15" s="20">
        <f t="shared" si="5"/>
        <v>0</v>
      </c>
    </row>
    <row r="16" spans="1:20" ht="17.25">
      <c r="A16" s="7" t="s">
        <v>118</v>
      </c>
      <c r="B16" s="7" t="s">
        <v>119</v>
      </c>
      <c r="C16" s="7" t="s">
        <v>1</v>
      </c>
      <c r="D16" s="30">
        <v>42776.13143518518</v>
      </c>
      <c r="E16" s="8" t="s">
        <v>83</v>
      </c>
      <c r="F16" s="8" t="s">
        <v>57</v>
      </c>
      <c r="G16" s="8" t="s">
        <v>80</v>
      </c>
      <c r="H16" s="8" t="s">
        <v>15</v>
      </c>
      <c r="I16" s="9">
        <f t="shared" si="0"/>
        <v>12</v>
      </c>
      <c r="J16" s="8">
        <v>6</v>
      </c>
      <c r="L16" s="22" t="s">
        <v>47</v>
      </c>
      <c r="M16" s="23">
        <v>14</v>
      </c>
      <c r="N16" s="22" t="s">
        <v>71</v>
      </c>
      <c r="O16" s="22" t="s">
        <v>12</v>
      </c>
      <c r="P16" s="24">
        <v>0.7083333333333334</v>
      </c>
      <c r="Q16" s="24">
        <v>0.7708333333333334</v>
      </c>
      <c r="R16" s="25">
        <f>Q16-P16</f>
        <v>0.0625</v>
      </c>
      <c r="S16" s="22">
        <f t="shared" si="2"/>
        <v>1</v>
      </c>
      <c r="T16" s="26">
        <f t="shared" si="5"/>
        <v>0.0625</v>
      </c>
    </row>
    <row r="17" spans="1:20" ht="17.25">
      <c r="A17" s="7" t="s">
        <v>183</v>
      </c>
      <c r="B17" s="7" t="s">
        <v>119</v>
      </c>
      <c r="C17" s="7" t="s">
        <v>1</v>
      </c>
      <c r="D17" s="30">
        <v>42780.93388888889</v>
      </c>
      <c r="E17" s="8" t="s">
        <v>181</v>
      </c>
      <c r="F17" s="8" t="s">
        <v>57</v>
      </c>
      <c r="G17" s="8" t="s">
        <v>80</v>
      </c>
      <c r="H17" s="8" t="s">
        <v>15</v>
      </c>
      <c r="I17" s="9">
        <f t="shared" si="0"/>
        <v>12</v>
      </c>
      <c r="J17" s="8">
        <v>7</v>
      </c>
      <c r="L17" s="10" t="s">
        <v>164</v>
      </c>
      <c r="M17" s="17">
        <v>15</v>
      </c>
      <c r="N17" s="10"/>
      <c r="O17" s="10" t="s">
        <v>12</v>
      </c>
      <c r="P17" s="18">
        <v>0.7708333333333334</v>
      </c>
      <c r="Q17" s="18">
        <v>0.8333333333333334</v>
      </c>
      <c r="R17" s="19">
        <f t="shared" si="4"/>
        <v>0.0625</v>
      </c>
      <c r="S17" s="10">
        <f t="shared" si="2"/>
        <v>0</v>
      </c>
      <c r="T17" s="20">
        <f t="shared" si="5"/>
        <v>0</v>
      </c>
    </row>
    <row r="18" spans="1:20" s="7" customFormat="1" ht="17.25">
      <c r="A18" s="7" t="s">
        <v>157</v>
      </c>
      <c r="B18" s="7" t="s">
        <v>158</v>
      </c>
      <c r="C18" s="7" t="s">
        <v>72</v>
      </c>
      <c r="D18" s="30">
        <v>42780.730671296296</v>
      </c>
      <c r="E18" s="8" t="s">
        <v>181</v>
      </c>
      <c r="F18" s="8" t="s">
        <v>82</v>
      </c>
      <c r="G18" s="8"/>
      <c r="H18" s="8" t="s">
        <v>15</v>
      </c>
      <c r="I18" s="9">
        <f t="shared" si="0"/>
        <v>12</v>
      </c>
      <c r="J18" s="8">
        <v>8</v>
      </c>
      <c r="L18" s="12" t="s">
        <v>61</v>
      </c>
      <c r="M18" s="13">
        <v>16</v>
      </c>
      <c r="N18" s="12"/>
      <c r="O18" s="12" t="s">
        <v>16</v>
      </c>
      <c r="P18" s="14">
        <v>0.3125</v>
      </c>
      <c r="Q18" s="14">
        <v>0.3541666666666667</v>
      </c>
      <c r="R18" s="15">
        <f aca="true" t="shared" si="6" ref="R18:R33">Q18-P18</f>
        <v>0.041666666666666685</v>
      </c>
      <c r="S18" s="12">
        <f t="shared" si="2"/>
        <v>0</v>
      </c>
      <c r="T18" s="16">
        <f aca="true" t="shared" si="7" ref="T18:T25">IF(S18&gt;0,R18/S18,0)</f>
        <v>0</v>
      </c>
    </row>
    <row r="19" spans="1:20" ht="17.25">
      <c r="A19" s="7" t="s">
        <v>91</v>
      </c>
      <c r="B19" s="7" t="s">
        <v>92</v>
      </c>
      <c r="C19" s="7" t="s">
        <v>67</v>
      </c>
      <c r="D19" s="30">
        <v>42774.3103587963</v>
      </c>
      <c r="E19" s="8" t="s">
        <v>83</v>
      </c>
      <c r="F19" s="8" t="s">
        <v>173</v>
      </c>
      <c r="G19" s="8" t="s">
        <v>174</v>
      </c>
      <c r="H19" s="8" t="s">
        <v>15</v>
      </c>
      <c r="I19" s="9">
        <f t="shared" si="0"/>
        <v>12</v>
      </c>
      <c r="J19" s="8">
        <v>9</v>
      </c>
      <c r="L19" s="22" t="s">
        <v>17</v>
      </c>
      <c r="M19" s="23">
        <v>17</v>
      </c>
      <c r="N19" s="22" t="s">
        <v>185</v>
      </c>
      <c r="O19" s="22" t="s">
        <v>16</v>
      </c>
      <c r="P19" s="24">
        <v>0.3541666666666667</v>
      </c>
      <c r="Q19" s="24">
        <v>0.4166666666666667</v>
      </c>
      <c r="R19" s="25">
        <f t="shared" si="6"/>
        <v>0.0625</v>
      </c>
      <c r="S19" s="22">
        <f t="shared" si="2"/>
        <v>0</v>
      </c>
      <c r="T19" s="26">
        <f t="shared" si="7"/>
        <v>0</v>
      </c>
    </row>
    <row r="20" spans="1:20" s="7" customFormat="1" ht="17.25">
      <c r="A20" s="7" t="s">
        <v>221</v>
      </c>
      <c r="B20" s="7" t="s">
        <v>93</v>
      </c>
      <c r="C20" s="7" t="s">
        <v>67</v>
      </c>
      <c r="D20" s="30">
        <v>42773.503287037034</v>
      </c>
      <c r="E20" s="8" t="s">
        <v>198</v>
      </c>
      <c r="F20" s="8" t="s">
        <v>173</v>
      </c>
      <c r="G20" s="8" t="s">
        <v>174</v>
      </c>
      <c r="H20" s="8" t="s">
        <v>15</v>
      </c>
      <c r="I20" s="9">
        <f t="shared" si="0"/>
        <v>12</v>
      </c>
      <c r="J20" s="8">
        <v>10</v>
      </c>
      <c r="L20" s="22" t="s">
        <v>18</v>
      </c>
      <c r="M20" s="23">
        <v>18</v>
      </c>
      <c r="N20" s="22" t="s">
        <v>74</v>
      </c>
      <c r="O20" s="22" t="s">
        <v>16</v>
      </c>
      <c r="P20" s="24">
        <v>0.4375</v>
      </c>
      <c r="Q20" s="24">
        <v>0.5</v>
      </c>
      <c r="R20" s="25">
        <f t="shared" si="6"/>
        <v>0.0625</v>
      </c>
      <c r="S20" s="22">
        <f t="shared" si="2"/>
        <v>7</v>
      </c>
      <c r="T20" s="26">
        <f t="shared" si="7"/>
        <v>0.008928571428571428</v>
      </c>
    </row>
    <row r="21" spans="1:20" ht="17.25">
      <c r="A21" s="7" t="s">
        <v>184</v>
      </c>
      <c r="B21" s="7" t="s">
        <v>196</v>
      </c>
      <c r="C21" s="7" t="s">
        <v>197</v>
      </c>
      <c r="D21" s="30">
        <v>42751.17753472222</v>
      </c>
      <c r="E21" s="8" t="s">
        <v>83</v>
      </c>
      <c r="H21" s="8" t="s">
        <v>47</v>
      </c>
      <c r="I21" s="9">
        <f t="shared" si="0"/>
        <v>14</v>
      </c>
      <c r="J21" s="8">
        <v>1</v>
      </c>
      <c r="L21" s="10" t="s">
        <v>43</v>
      </c>
      <c r="M21" s="17">
        <v>19</v>
      </c>
      <c r="N21" s="10"/>
      <c r="O21" s="10" t="s">
        <v>16</v>
      </c>
      <c r="P21" s="18">
        <v>0.5</v>
      </c>
      <c r="Q21" s="18">
        <v>0.5625</v>
      </c>
      <c r="R21" s="19">
        <f t="shared" si="6"/>
        <v>0.0625</v>
      </c>
      <c r="S21" s="10">
        <f t="shared" si="2"/>
        <v>0</v>
      </c>
      <c r="T21" s="20">
        <f t="shared" si="7"/>
        <v>0</v>
      </c>
    </row>
    <row r="22" spans="1:20" ht="17.25">
      <c r="A22" s="7" t="s">
        <v>153</v>
      </c>
      <c r="B22" s="7" t="s">
        <v>154</v>
      </c>
      <c r="C22" s="7" t="s">
        <v>147</v>
      </c>
      <c r="D22" s="30">
        <v>42770.31989583333</v>
      </c>
      <c r="E22" s="8" t="s">
        <v>209</v>
      </c>
      <c r="F22" s="8" t="s">
        <v>179</v>
      </c>
      <c r="G22" s="8" t="s">
        <v>80</v>
      </c>
      <c r="H22" s="8" t="s">
        <v>18</v>
      </c>
      <c r="I22" s="9">
        <f t="shared" si="0"/>
        <v>18</v>
      </c>
      <c r="J22" s="8">
        <v>1</v>
      </c>
      <c r="L22" s="22" t="s">
        <v>19</v>
      </c>
      <c r="M22" s="23">
        <v>20</v>
      </c>
      <c r="N22" s="22" t="s">
        <v>55</v>
      </c>
      <c r="O22" s="22" t="s">
        <v>16</v>
      </c>
      <c r="P22" s="24">
        <v>0.5625</v>
      </c>
      <c r="Q22" s="24">
        <v>0.625</v>
      </c>
      <c r="R22" s="25">
        <f t="shared" si="6"/>
        <v>0.0625</v>
      </c>
      <c r="S22" s="22">
        <f t="shared" si="2"/>
        <v>3</v>
      </c>
      <c r="T22" s="26">
        <f t="shared" si="7"/>
        <v>0.020833333333333332</v>
      </c>
    </row>
    <row r="23" spans="1:20" ht="17.25">
      <c r="A23" s="7" t="s">
        <v>148</v>
      </c>
      <c r="B23" s="7" t="s">
        <v>149</v>
      </c>
      <c r="C23" s="7" t="s">
        <v>1</v>
      </c>
      <c r="D23" s="30">
        <v>42770.3975</v>
      </c>
      <c r="E23" s="8" t="s">
        <v>200</v>
      </c>
      <c r="F23" s="8" t="s">
        <v>178</v>
      </c>
      <c r="G23" s="8" t="s">
        <v>80</v>
      </c>
      <c r="H23" s="8" t="s">
        <v>18</v>
      </c>
      <c r="I23" s="9">
        <f t="shared" si="0"/>
        <v>18</v>
      </c>
      <c r="J23" s="8">
        <v>2</v>
      </c>
      <c r="L23" s="22" t="s">
        <v>48</v>
      </c>
      <c r="M23" s="23">
        <v>21</v>
      </c>
      <c r="N23" s="22" t="s">
        <v>166</v>
      </c>
      <c r="O23" s="22" t="s">
        <v>16</v>
      </c>
      <c r="P23" s="24">
        <v>0.625</v>
      </c>
      <c r="Q23" s="24">
        <v>0.6875</v>
      </c>
      <c r="R23" s="25">
        <f t="shared" si="6"/>
        <v>0.0625</v>
      </c>
      <c r="S23" s="22">
        <f t="shared" si="2"/>
        <v>5</v>
      </c>
      <c r="T23" s="26">
        <f t="shared" si="7"/>
        <v>0.0125</v>
      </c>
    </row>
    <row r="24" spans="1:20" ht="17.25">
      <c r="A24" s="7" t="s">
        <v>162</v>
      </c>
      <c r="B24" s="7" t="s">
        <v>76</v>
      </c>
      <c r="C24" s="7" t="s">
        <v>67</v>
      </c>
      <c r="D24" s="30">
        <v>42761.06804398148</v>
      </c>
      <c r="E24" s="8" t="s">
        <v>83</v>
      </c>
      <c r="F24" s="8" t="s">
        <v>65</v>
      </c>
      <c r="G24" s="8" t="s">
        <v>172</v>
      </c>
      <c r="H24" s="8" t="s">
        <v>18</v>
      </c>
      <c r="I24" s="9">
        <f t="shared" si="0"/>
        <v>18</v>
      </c>
      <c r="J24" s="8">
        <v>3</v>
      </c>
      <c r="L24" s="22" t="s">
        <v>42</v>
      </c>
      <c r="M24" s="23">
        <v>22</v>
      </c>
      <c r="N24" s="22" t="s">
        <v>70</v>
      </c>
      <c r="O24" s="22" t="s">
        <v>16</v>
      </c>
      <c r="P24" s="24">
        <v>0.7083333333333334</v>
      </c>
      <c r="Q24" s="24">
        <v>0.7708333333333334</v>
      </c>
      <c r="R24" s="25">
        <f>Q24-P24</f>
        <v>0.0625</v>
      </c>
      <c r="S24" s="22">
        <f t="shared" si="2"/>
        <v>9</v>
      </c>
      <c r="T24" s="26">
        <f>IF(S24&gt;0,R24/S24,0)</f>
        <v>0.006944444444444444</v>
      </c>
    </row>
    <row r="25" spans="1:20" ht="17.25">
      <c r="A25" s="7" t="s">
        <v>231</v>
      </c>
      <c r="B25" s="7" t="s">
        <v>156</v>
      </c>
      <c r="C25" s="7" t="s">
        <v>67</v>
      </c>
      <c r="D25" s="30">
        <v>42769.0775</v>
      </c>
      <c r="E25" s="8" t="s">
        <v>212</v>
      </c>
      <c r="G25" s="8" t="s">
        <v>193</v>
      </c>
      <c r="H25" s="8" t="s">
        <v>18</v>
      </c>
      <c r="I25" s="9">
        <f t="shared" si="0"/>
        <v>18</v>
      </c>
      <c r="J25" s="8">
        <v>4</v>
      </c>
      <c r="L25" s="10" t="s">
        <v>165</v>
      </c>
      <c r="M25" s="17">
        <v>23</v>
      </c>
      <c r="N25" s="10"/>
      <c r="O25" s="10" t="s">
        <v>16</v>
      </c>
      <c r="P25" s="18">
        <v>0.7708333333333334</v>
      </c>
      <c r="Q25" s="18">
        <v>0.8333333333333334</v>
      </c>
      <c r="R25" s="19">
        <f t="shared" si="6"/>
        <v>0.0625</v>
      </c>
      <c r="S25" s="10">
        <f t="shared" si="2"/>
        <v>0</v>
      </c>
      <c r="T25" s="20">
        <f t="shared" si="7"/>
        <v>0</v>
      </c>
    </row>
    <row r="26" spans="1:20" ht="17.25">
      <c r="A26" s="7" t="s">
        <v>232</v>
      </c>
      <c r="B26" s="7" t="s">
        <v>155</v>
      </c>
      <c r="C26" s="7" t="s">
        <v>67</v>
      </c>
      <c r="D26" s="30">
        <v>42769.0796875</v>
      </c>
      <c r="E26" s="8" t="s">
        <v>0</v>
      </c>
      <c r="G26" s="8" t="s">
        <v>193</v>
      </c>
      <c r="H26" s="8" t="s">
        <v>18</v>
      </c>
      <c r="I26" s="9">
        <f t="shared" si="0"/>
        <v>18</v>
      </c>
      <c r="J26" s="8">
        <v>5</v>
      </c>
      <c r="L26" s="12" t="s">
        <v>62</v>
      </c>
      <c r="M26" s="13">
        <v>24</v>
      </c>
      <c r="N26" s="12"/>
      <c r="O26" s="12" t="s">
        <v>20</v>
      </c>
      <c r="P26" s="14">
        <v>0.3125</v>
      </c>
      <c r="Q26" s="14">
        <v>0.3541666666666667</v>
      </c>
      <c r="R26" s="15">
        <f t="shared" si="6"/>
        <v>0.041666666666666685</v>
      </c>
      <c r="S26" s="12">
        <f t="shared" si="2"/>
        <v>0</v>
      </c>
      <c r="T26" s="16">
        <f aca="true" t="shared" si="8" ref="T26:T33">IF(S26&gt;0,R26/S26,0)</f>
        <v>0</v>
      </c>
    </row>
    <row r="27" spans="1:20" ht="17.25">
      <c r="A27" s="7" t="s">
        <v>151</v>
      </c>
      <c r="B27" s="7" t="s">
        <v>152</v>
      </c>
      <c r="C27" s="7" t="s">
        <v>147</v>
      </c>
      <c r="E27" s="8" t="s">
        <v>224</v>
      </c>
      <c r="F27" s="8" t="s">
        <v>179</v>
      </c>
      <c r="G27" s="8" t="s">
        <v>80</v>
      </c>
      <c r="H27" s="8" t="s">
        <v>18</v>
      </c>
      <c r="I27" s="9">
        <f t="shared" si="0"/>
        <v>18</v>
      </c>
      <c r="J27" s="8">
        <v>6</v>
      </c>
      <c r="L27" s="22" t="s">
        <v>22</v>
      </c>
      <c r="M27" s="23">
        <v>25</v>
      </c>
      <c r="N27" s="22" t="s">
        <v>71</v>
      </c>
      <c r="O27" s="22" t="s">
        <v>20</v>
      </c>
      <c r="P27" s="24">
        <v>0.3541666666666667</v>
      </c>
      <c r="Q27" s="24">
        <v>0.4166666666666667</v>
      </c>
      <c r="R27" s="25">
        <f t="shared" si="6"/>
        <v>0.0625</v>
      </c>
      <c r="S27" s="22">
        <f t="shared" si="2"/>
        <v>1</v>
      </c>
      <c r="T27" s="26">
        <f t="shared" si="8"/>
        <v>0.0625</v>
      </c>
    </row>
    <row r="28" spans="1:20" ht="17.25">
      <c r="A28" s="7" t="s">
        <v>145</v>
      </c>
      <c r="B28" s="7" t="s">
        <v>146</v>
      </c>
      <c r="C28" s="7" t="s">
        <v>147</v>
      </c>
      <c r="D28" s="30">
        <v>42770.41583333333</v>
      </c>
      <c r="E28" s="8" t="s">
        <v>0</v>
      </c>
      <c r="F28" s="8" t="s">
        <v>178</v>
      </c>
      <c r="G28" s="8" t="s">
        <v>80</v>
      </c>
      <c r="H28" s="8" t="s">
        <v>18</v>
      </c>
      <c r="I28" s="9">
        <f t="shared" si="0"/>
        <v>18</v>
      </c>
      <c r="J28" s="8">
        <v>7</v>
      </c>
      <c r="L28" s="22" t="s">
        <v>23</v>
      </c>
      <c r="M28" s="23">
        <v>26</v>
      </c>
      <c r="N28" s="22" t="s">
        <v>55</v>
      </c>
      <c r="O28" s="22" t="s">
        <v>20</v>
      </c>
      <c r="P28" s="24">
        <v>0.4375</v>
      </c>
      <c r="Q28" s="24">
        <v>0.5</v>
      </c>
      <c r="R28" s="25">
        <f t="shared" si="6"/>
        <v>0.0625</v>
      </c>
      <c r="S28" s="22">
        <f t="shared" si="2"/>
        <v>13</v>
      </c>
      <c r="T28" s="26">
        <f t="shared" si="8"/>
        <v>0.004807692307692308</v>
      </c>
    </row>
    <row r="29" spans="1:20" ht="17.25">
      <c r="A29" s="7" t="s">
        <v>241</v>
      </c>
      <c r="B29" s="7" t="s">
        <v>186</v>
      </c>
      <c r="C29" s="7" t="s">
        <v>187</v>
      </c>
      <c r="D29" s="30">
        <v>42781.57986111111</v>
      </c>
      <c r="E29" s="8" t="s">
        <v>0</v>
      </c>
      <c r="F29" s="8" t="s">
        <v>65</v>
      </c>
      <c r="G29" s="8" t="s">
        <v>64</v>
      </c>
      <c r="H29" s="8" t="s">
        <v>19</v>
      </c>
      <c r="I29" s="9">
        <f t="shared" si="0"/>
        <v>20</v>
      </c>
      <c r="J29" s="8">
        <v>1</v>
      </c>
      <c r="L29" s="10" t="s">
        <v>49</v>
      </c>
      <c r="M29" s="17">
        <v>27</v>
      </c>
      <c r="N29" s="10"/>
      <c r="O29" s="10" t="s">
        <v>20</v>
      </c>
      <c r="P29" s="18">
        <v>0.5</v>
      </c>
      <c r="Q29" s="18">
        <v>0.5625</v>
      </c>
      <c r="R29" s="19">
        <f t="shared" si="6"/>
        <v>0.0625</v>
      </c>
      <c r="S29" s="10">
        <f t="shared" si="2"/>
        <v>0</v>
      </c>
      <c r="T29" s="20">
        <f t="shared" si="8"/>
        <v>0</v>
      </c>
    </row>
    <row r="30" spans="1:20" ht="17.25">
      <c r="A30" s="7" t="s">
        <v>216</v>
      </c>
      <c r="B30" s="7" t="s">
        <v>87</v>
      </c>
      <c r="C30" s="7" t="s">
        <v>58</v>
      </c>
      <c r="D30" s="30">
        <v>42780.991736111115</v>
      </c>
      <c r="E30" s="8" t="s">
        <v>217</v>
      </c>
      <c r="F30" s="8" t="s">
        <v>175</v>
      </c>
      <c r="G30" s="8" t="s">
        <v>194</v>
      </c>
      <c r="H30" s="8" t="s">
        <v>19</v>
      </c>
      <c r="I30" s="9">
        <f t="shared" si="0"/>
        <v>20</v>
      </c>
      <c r="J30" s="8">
        <v>2</v>
      </c>
      <c r="L30" s="22" t="s">
        <v>24</v>
      </c>
      <c r="M30" s="23">
        <v>28</v>
      </c>
      <c r="N30" s="22" t="s">
        <v>71</v>
      </c>
      <c r="O30" s="22" t="s">
        <v>20</v>
      </c>
      <c r="P30" s="24">
        <v>0.5625</v>
      </c>
      <c r="Q30" s="24">
        <v>0.625</v>
      </c>
      <c r="R30" s="25">
        <f t="shared" si="6"/>
        <v>0.0625</v>
      </c>
      <c r="S30" s="22">
        <f t="shared" si="2"/>
        <v>0</v>
      </c>
      <c r="T30" s="26">
        <f t="shared" si="8"/>
        <v>0</v>
      </c>
    </row>
    <row r="31" spans="1:20" ht="17.25">
      <c r="A31" s="7" t="s">
        <v>208</v>
      </c>
      <c r="B31" s="7" t="s">
        <v>150</v>
      </c>
      <c r="C31" s="7" t="s">
        <v>67</v>
      </c>
      <c r="D31" s="30">
        <v>42780.914872685185</v>
      </c>
      <c r="E31" s="8" t="s">
        <v>209</v>
      </c>
      <c r="F31" s="8" t="s">
        <v>81</v>
      </c>
      <c r="G31" s="8" t="s">
        <v>78</v>
      </c>
      <c r="H31" s="8" t="s">
        <v>19</v>
      </c>
      <c r="I31" s="9">
        <f t="shared" si="0"/>
        <v>20</v>
      </c>
      <c r="J31" s="8">
        <v>3</v>
      </c>
      <c r="L31" s="22" t="s">
        <v>44</v>
      </c>
      <c r="M31" s="23">
        <v>29</v>
      </c>
      <c r="N31" s="22" t="s">
        <v>74</v>
      </c>
      <c r="O31" s="22" t="s">
        <v>20</v>
      </c>
      <c r="P31" s="24">
        <v>0.625</v>
      </c>
      <c r="Q31" s="24">
        <v>0.6875</v>
      </c>
      <c r="R31" s="25">
        <f t="shared" si="6"/>
        <v>0.0625</v>
      </c>
      <c r="S31" s="22">
        <f t="shared" si="2"/>
        <v>0</v>
      </c>
      <c r="T31" s="26">
        <f t="shared" si="8"/>
        <v>0</v>
      </c>
    </row>
    <row r="32" spans="1:20" s="7" customFormat="1" ht="17.25">
      <c r="A32" s="7" t="s">
        <v>220</v>
      </c>
      <c r="B32" s="7" t="s">
        <v>141</v>
      </c>
      <c r="C32" s="7" t="s">
        <v>77</v>
      </c>
      <c r="D32" s="30">
        <v>42772.641539351855</v>
      </c>
      <c r="E32" s="8" t="s">
        <v>209</v>
      </c>
      <c r="F32" s="8" t="s">
        <v>176</v>
      </c>
      <c r="G32" s="8" t="s">
        <v>177</v>
      </c>
      <c r="H32" s="8" t="s">
        <v>48</v>
      </c>
      <c r="I32" s="9">
        <f t="shared" si="0"/>
        <v>21</v>
      </c>
      <c r="J32" s="8">
        <v>50</v>
      </c>
      <c r="L32" s="22" t="s">
        <v>45</v>
      </c>
      <c r="M32" s="23">
        <v>30</v>
      </c>
      <c r="N32" s="22" t="s">
        <v>55</v>
      </c>
      <c r="O32" s="22" t="s">
        <v>20</v>
      </c>
      <c r="P32" s="24">
        <v>0.7083333333333334</v>
      </c>
      <c r="Q32" s="24">
        <v>0.7708333333333334</v>
      </c>
      <c r="R32" s="25">
        <f>Q32-P32</f>
        <v>0.0625</v>
      </c>
      <c r="S32" s="22">
        <f t="shared" si="2"/>
        <v>0</v>
      </c>
      <c r="T32" s="26">
        <f t="shared" si="8"/>
        <v>0</v>
      </c>
    </row>
    <row r="33" spans="1:20" s="7" customFormat="1" ht="17.25">
      <c r="A33" s="7" t="s">
        <v>106</v>
      </c>
      <c r="B33" s="7" t="s">
        <v>105</v>
      </c>
      <c r="C33" s="7" t="s">
        <v>77</v>
      </c>
      <c r="D33" s="30">
        <v>42772.61417824074</v>
      </c>
      <c r="E33" s="8" t="s">
        <v>0</v>
      </c>
      <c r="F33" s="8" t="s">
        <v>176</v>
      </c>
      <c r="G33" s="8" t="s">
        <v>177</v>
      </c>
      <c r="H33" s="8" t="s">
        <v>48</v>
      </c>
      <c r="I33" s="9">
        <f t="shared" si="0"/>
        <v>21</v>
      </c>
      <c r="J33" s="8">
        <v>50</v>
      </c>
      <c r="L33" s="22" t="s">
        <v>167</v>
      </c>
      <c r="M33" s="23">
        <v>31</v>
      </c>
      <c r="N33" s="22" t="s">
        <v>70</v>
      </c>
      <c r="O33" s="22" t="s">
        <v>20</v>
      </c>
      <c r="P33" s="24">
        <v>0.7083333333333334</v>
      </c>
      <c r="Q33" s="24">
        <v>0.7708333333333334</v>
      </c>
      <c r="R33" s="25">
        <f t="shared" si="6"/>
        <v>0.0625</v>
      </c>
      <c r="S33" s="22">
        <f t="shared" si="2"/>
        <v>0</v>
      </c>
      <c r="T33" s="26">
        <f t="shared" si="8"/>
        <v>0</v>
      </c>
    </row>
    <row r="34" spans="1:20" ht="17.25">
      <c r="A34" s="7" t="s">
        <v>218</v>
      </c>
      <c r="B34" s="7" t="s">
        <v>105</v>
      </c>
      <c r="C34" s="7" t="s">
        <v>103</v>
      </c>
      <c r="D34" s="30">
        <v>42775.6209375</v>
      </c>
      <c r="E34" s="8" t="s">
        <v>219</v>
      </c>
      <c r="F34" s="8" t="s">
        <v>176</v>
      </c>
      <c r="G34" s="8" t="s">
        <v>177</v>
      </c>
      <c r="H34" s="8" t="s">
        <v>48</v>
      </c>
      <c r="I34" s="9">
        <f aca="true" t="shared" si="9" ref="I34:I61">VLOOKUP(H34,L$3:M$41,2,FALSE)</f>
        <v>21</v>
      </c>
      <c r="J34" s="8">
        <v>50</v>
      </c>
      <c r="L34" s="12" t="s">
        <v>63</v>
      </c>
      <c r="M34" s="13">
        <v>32</v>
      </c>
      <c r="N34" s="12"/>
      <c r="O34" s="12" t="s">
        <v>21</v>
      </c>
      <c r="P34" s="14">
        <v>0.3125</v>
      </c>
      <c r="Q34" s="14">
        <v>0.3541666666666667</v>
      </c>
      <c r="R34" s="15">
        <f aca="true" t="shared" si="10" ref="R34:R41">Q34-P34</f>
        <v>0.041666666666666685</v>
      </c>
      <c r="S34" s="12">
        <f t="shared" si="2"/>
        <v>0</v>
      </c>
      <c r="T34" s="16">
        <f aca="true" t="shared" si="11" ref="T34:T41">IF(S34&gt;0,R34/S34,0)</f>
        <v>0</v>
      </c>
    </row>
    <row r="35" spans="1:20" s="7" customFormat="1" ht="17.25">
      <c r="A35" s="7" t="s">
        <v>104</v>
      </c>
      <c r="B35" s="7" t="s">
        <v>102</v>
      </c>
      <c r="C35" s="7" t="s">
        <v>77</v>
      </c>
      <c r="D35" s="30">
        <v>42772.61546296296</v>
      </c>
      <c r="E35" s="8" t="s">
        <v>0</v>
      </c>
      <c r="F35" s="8" t="s">
        <v>176</v>
      </c>
      <c r="G35" s="8" t="s">
        <v>177</v>
      </c>
      <c r="H35" s="8" t="s">
        <v>48</v>
      </c>
      <c r="I35" s="9">
        <f t="shared" si="9"/>
        <v>21</v>
      </c>
      <c r="J35" s="8">
        <v>50</v>
      </c>
      <c r="L35" s="22" t="s">
        <v>25</v>
      </c>
      <c r="M35" s="23">
        <v>33</v>
      </c>
      <c r="N35" s="22" t="s">
        <v>55</v>
      </c>
      <c r="O35" s="22" t="s">
        <v>21</v>
      </c>
      <c r="P35" s="24">
        <v>0.3541666666666667</v>
      </c>
      <c r="Q35" s="24">
        <v>0.4166666666666667</v>
      </c>
      <c r="R35" s="25">
        <f t="shared" si="10"/>
        <v>0.0625</v>
      </c>
      <c r="S35" s="22">
        <f t="shared" si="2"/>
        <v>0</v>
      </c>
      <c r="T35" s="26">
        <f t="shared" si="11"/>
        <v>0</v>
      </c>
    </row>
    <row r="36" spans="1:20" s="7" customFormat="1" ht="17.25">
      <c r="A36" s="7" t="s">
        <v>101</v>
      </c>
      <c r="B36" s="7" t="s">
        <v>102</v>
      </c>
      <c r="C36" s="7" t="s">
        <v>103</v>
      </c>
      <c r="D36" s="30">
        <v>42775.621400462966</v>
      </c>
      <c r="E36" s="8" t="s">
        <v>198</v>
      </c>
      <c r="F36" s="8" t="s">
        <v>176</v>
      </c>
      <c r="G36" s="8" t="s">
        <v>177</v>
      </c>
      <c r="H36" s="8" t="s">
        <v>48</v>
      </c>
      <c r="I36" s="9">
        <f t="shared" si="9"/>
        <v>21</v>
      </c>
      <c r="J36" s="8">
        <v>50</v>
      </c>
      <c r="L36" s="10" t="s">
        <v>26</v>
      </c>
      <c r="M36" s="17">
        <v>34</v>
      </c>
      <c r="N36" s="10"/>
      <c r="O36" s="10" t="s">
        <v>21</v>
      </c>
      <c r="P36" s="18">
        <v>0.4375</v>
      </c>
      <c r="Q36" s="18">
        <v>0.5</v>
      </c>
      <c r="R36" s="19">
        <f t="shared" si="10"/>
        <v>0.0625</v>
      </c>
      <c r="S36" s="10">
        <f t="shared" si="2"/>
        <v>0</v>
      </c>
      <c r="T36" s="20">
        <f t="shared" si="11"/>
        <v>0</v>
      </c>
    </row>
    <row r="37" spans="1:20" s="7" customFormat="1" ht="17.25">
      <c r="A37" s="7" t="s">
        <v>204</v>
      </c>
      <c r="B37" s="7" t="s">
        <v>161</v>
      </c>
      <c r="C37" s="7" t="s">
        <v>160</v>
      </c>
      <c r="D37" s="30">
        <v>42776.90851851852</v>
      </c>
      <c r="E37" s="8" t="s">
        <v>198</v>
      </c>
      <c r="F37" s="8" t="s">
        <v>56</v>
      </c>
      <c r="G37" s="8"/>
      <c r="H37" s="8" t="s">
        <v>42</v>
      </c>
      <c r="I37" s="9">
        <f t="shared" si="9"/>
        <v>22</v>
      </c>
      <c r="J37" s="8">
        <v>50</v>
      </c>
      <c r="L37" s="10" t="s">
        <v>53</v>
      </c>
      <c r="M37" s="17">
        <v>35</v>
      </c>
      <c r="N37" s="10"/>
      <c r="O37" s="10" t="s">
        <v>21</v>
      </c>
      <c r="P37" s="18">
        <v>0.5</v>
      </c>
      <c r="Q37" s="18">
        <v>0.5625</v>
      </c>
      <c r="R37" s="19">
        <f t="shared" si="10"/>
        <v>0.0625</v>
      </c>
      <c r="S37" s="10">
        <f t="shared" si="2"/>
        <v>0</v>
      </c>
      <c r="T37" s="20">
        <f t="shared" si="11"/>
        <v>0</v>
      </c>
    </row>
    <row r="38" spans="1:20" s="7" customFormat="1" ht="17.25">
      <c r="A38" s="7" t="s">
        <v>205</v>
      </c>
      <c r="B38" s="7" t="s">
        <v>159</v>
      </c>
      <c r="C38" s="7" t="s">
        <v>160</v>
      </c>
      <c r="D38" s="30">
        <v>42776.90880787037</v>
      </c>
      <c r="E38" s="8" t="s">
        <v>200</v>
      </c>
      <c r="F38" s="8" t="s">
        <v>56</v>
      </c>
      <c r="G38" s="8"/>
      <c r="H38" s="8" t="s">
        <v>42</v>
      </c>
      <c r="I38" s="9">
        <f t="shared" si="9"/>
        <v>22</v>
      </c>
      <c r="J38" s="8">
        <v>50</v>
      </c>
      <c r="L38" s="10" t="s">
        <v>27</v>
      </c>
      <c r="M38" s="17">
        <v>36</v>
      </c>
      <c r="N38" s="10"/>
      <c r="O38" s="10" t="s">
        <v>21</v>
      </c>
      <c r="P38" s="18">
        <v>0.5625</v>
      </c>
      <c r="Q38" s="18">
        <v>0.625</v>
      </c>
      <c r="R38" s="19">
        <f t="shared" si="10"/>
        <v>0.0625</v>
      </c>
      <c r="S38" s="10">
        <f t="shared" si="2"/>
        <v>0</v>
      </c>
      <c r="T38" s="20">
        <f t="shared" si="11"/>
        <v>0</v>
      </c>
    </row>
    <row r="39" spans="1:20" s="7" customFormat="1" ht="17.25">
      <c r="A39" s="7" t="s">
        <v>202</v>
      </c>
      <c r="B39" s="7" t="s">
        <v>203</v>
      </c>
      <c r="C39" s="7" t="s">
        <v>160</v>
      </c>
      <c r="D39" s="30"/>
      <c r="E39" s="8" t="s">
        <v>198</v>
      </c>
      <c r="F39" s="8" t="s">
        <v>56</v>
      </c>
      <c r="G39" s="8"/>
      <c r="H39" s="8"/>
      <c r="I39" s="9"/>
      <c r="J39" s="8"/>
      <c r="L39" s="10"/>
      <c r="M39" s="17"/>
      <c r="N39" s="10"/>
      <c r="O39" s="10"/>
      <c r="P39" s="18"/>
      <c r="Q39" s="18"/>
      <c r="R39" s="19"/>
      <c r="S39" s="10"/>
      <c r="T39" s="20"/>
    </row>
    <row r="40" spans="1:20" s="7" customFormat="1" ht="17.25">
      <c r="A40" s="7" t="s">
        <v>142</v>
      </c>
      <c r="B40" s="7" t="s">
        <v>143</v>
      </c>
      <c r="C40" s="7" t="s">
        <v>144</v>
      </c>
      <c r="D40" s="30">
        <v>42771.60084490741</v>
      </c>
      <c r="E40" s="8" t="s">
        <v>0</v>
      </c>
      <c r="F40" s="8" t="s">
        <v>56</v>
      </c>
      <c r="G40" s="8"/>
      <c r="H40" s="8" t="s">
        <v>42</v>
      </c>
      <c r="I40" s="9">
        <f t="shared" si="9"/>
        <v>22</v>
      </c>
      <c r="J40" s="8">
        <v>50</v>
      </c>
      <c r="L40" s="10" t="s">
        <v>51</v>
      </c>
      <c r="M40" s="17">
        <v>37</v>
      </c>
      <c r="N40" s="10"/>
      <c r="O40" s="10" t="s">
        <v>21</v>
      </c>
      <c r="P40" s="18">
        <v>0.6458333333333334</v>
      </c>
      <c r="Q40" s="18">
        <v>0.7083333333333334</v>
      </c>
      <c r="R40" s="19">
        <f t="shared" si="10"/>
        <v>0.0625</v>
      </c>
      <c r="S40" s="10">
        <f t="shared" si="2"/>
        <v>0</v>
      </c>
      <c r="T40" s="20">
        <f t="shared" si="11"/>
        <v>0</v>
      </c>
    </row>
    <row r="41" spans="1:20" ht="17.25">
      <c r="A41" s="7" t="s">
        <v>192</v>
      </c>
      <c r="B41" s="7" t="s">
        <v>143</v>
      </c>
      <c r="C41" s="7" t="s">
        <v>144</v>
      </c>
      <c r="D41" s="30">
        <v>42781.72020833333</v>
      </c>
      <c r="E41" s="8" t="s">
        <v>198</v>
      </c>
      <c r="F41" s="8" t="s">
        <v>56</v>
      </c>
      <c r="H41" s="8" t="s">
        <v>42</v>
      </c>
      <c r="I41" s="9">
        <f t="shared" si="9"/>
        <v>22</v>
      </c>
      <c r="J41" s="8">
        <v>50</v>
      </c>
      <c r="L41" s="11" t="s">
        <v>52</v>
      </c>
      <c r="M41" s="21">
        <v>38</v>
      </c>
      <c r="N41" s="11"/>
      <c r="O41" s="11" t="s">
        <v>21</v>
      </c>
      <c r="P41" s="28">
        <v>0.7083333333333334</v>
      </c>
      <c r="Q41" s="28">
        <v>0.7708333333333334</v>
      </c>
      <c r="R41" s="29">
        <f t="shared" si="10"/>
        <v>0.0625</v>
      </c>
      <c r="S41" s="11">
        <f t="shared" si="2"/>
        <v>0</v>
      </c>
      <c r="T41" s="27">
        <f t="shared" si="11"/>
        <v>0</v>
      </c>
    </row>
    <row r="42" spans="1:10" ht="17.25">
      <c r="A42" s="7" t="s">
        <v>123</v>
      </c>
      <c r="B42" s="7" t="s">
        <v>124</v>
      </c>
      <c r="C42" s="7" t="s">
        <v>69</v>
      </c>
      <c r="D42" s="30">
        <v>42771.9640625</v>
      </c>
      <c r="E42" s="8" t="s">
        <v>200</v>
      </c>
      <c r="F42" s="8" t="s">
        <v>56</v>
      </c>
      <c r="H42" s="8" t="s">
        <v>42</v>
      </c>
      <c r="I42" s="9">
        <f t="shared" si="9"/>
        <v>22</v>
      </c>
      <c r="J42" s="8">
        <v>50</v>
      </c>
    </row>
    <row r="43" spans="1:10" ht="17.25">
      <c r="A43" s="7" t="s">
        <v>229</v>
      </c>
      <c r="B43" s="7" t="s">
        <v>122</v>
      </c>
      <c r="C43" s="7" t="s">
        <v>69</v>
      </c>
      <c r="D43" s="30">
        <v>42771.9659837963</v>
      </c>
      <c r="E43" s="8" t="s">
        <v>198</v>
      </c>
      <c r="F43" s="8" t="s">
        <v>56</v>
      </c>
      <c r="H43" s="8" t="s">
        <v>42</v>
      </c>
      <c r="I43" s="9">
        <f t="shared" si="9"/>
        <v>22</v>
      </c>
      <c r="J43" s="8">
        <v>50</v>
      </c>
    </row>
    <row r="44" spans="1:10" ht="17.25">
      <c r="A44" s="7" t="s">
        <v>230</v>
      </c>
      <c r="B44" s="7" t="s">
        <v>121</v>
      </c>
      <c r="C44" s="7" t="s">
        <v>69</v>
      </c>
      <c r="D44" s="30">
        <v>42771.967256944445</v>
      </c>
      <c r="E44" s="8" t="s">
        <v>209</v>
      </c>
      <c r="F44" s="8" t="s">
        <v>56</v>
      </c>
      <c r="H44" s="8" t="s">
        <v>42</v>
      </c>
      <c r="I44" s="9">
        <f t="shared" si="9"/>
        <v>22</v>
      </c>
      <c r="J44" s="8">
        <v>50</v>
      </c>
    </row>
    <row r="45" spans="1:10" ht="17.25">
      <c r="A45" s="7" t="s">
        <v>96</v>
      </c>
      <c r="B45" s="7" t="s">
        <v>97</v>
      </c>
      <c r="C45" s="7" t="s">
        <v>98</v>
      </c>
      <c r="D45" s="30">
        <v>42772.596724537034</v>
      </c>
      <c r="E45" s="8" t="s">
        <v>0</v>
      </c>
      <c r="F45" s="8" t="s">
        <v>56</v>
      </c>
      <c r="H45" s="8" t="s">
        <v>42</v>
      </c>
      <c r="I45" s="9">
        <f t="shared" si="9"/>
        <v>22</v>
      </c>
      <c r="J45" s="8">
        <v>50</v>
      </c>
    </row>
    <row r="46" spans="1:20" s="7" customFormat="1" ht="17.25">
      <c r="A46" s="7" t="s">
        <v>201</v>
      </c>
      <c r="B46" s="7" t="s">
        <v>97</v>
      </c>
      <c r="C46" s="7" t="s">
        <v>98</v>
      </c>
      <c r="D46" s="30">
        <v>42781.69399305555</v>
      </c>
      <c r="E46" s="8" t="s">
        <v>200</v>
      </c>
      <c r="F46" s="8" t="s">
        <v>56</v>
      </c>
      <c r="G46" s="8"/>
      <c r="H46" s="8" t="s">
        <v>42</v>
      </c>
      <c r="I46" s="9">
        <f t="shared" si="9"/>
        <v>22</v>
      </c>
      <c r="J46" s="8">
        <v>50</v>
      </c>
      <c r="L46"/>
      <c r="M46"/>
      <c r="N46"/>
      <c r="O46"/>
      <c r="P46"/>
      <c r="Q46"/>
      <c r="R46"/>
      <c r="S46"/>
      <c r="T46"/>
    </row>
    <row r="47" spans="1:10" ht="17.25">
      <c r="A47" s="7" t="s">
        <v>188</v>
      </c>
      <c r="B47" s="7" t="s">
        <v>189</v>
      </c>
      <c r="C47" s="7" t="s">
        <v>1</v>
      </c>
      <c r="D47" s="30">
        <v>42780.87883101852</v>
      </c>
      <c r="E47" s="8" t="s">
        <v>211</v>
      </c>
      <c r="F47" s="8" t="s">
        <v>195</v>
      </c>
      <c r="H47" s="8" t="s">
        <v>22</v>
      </c>
      <c r="I47" s="9">
        <f t="shared" si="9"/>
        <v>25</v>
      </c>
      <c r="J47" s="8">
        <v>50</v>
      </c>
    </row>
    <row r="48" spans="1:10" ht="17.25">
      <c r="A48" s="7" t="s">
        <v>233</v>
      </c>
      <c r="B48" s="7" t="s">
        <v>140</v>
      </c>
      <c r="C48" s="7" t="s">
        <v>77</v>
      </c>
      <c r="D48" s="30">
        <v>42781.662627314814</v>
      </c>
      <c r="E48" s="8" t="s">
        <v>234</v>
      </c>
      <c r="F48" s="8" t="s">
        <v>65</v>
      </c>
      <c r="G48" s="8" t="s">
        <v>172</v>
      </c>
      <c r="H48" s="8" t="s">
        <v>23</v>
      </c>
      <c r="I48" s="9">
        <f t="shared" si="9"/>
        <v>26</v>
      </c>
      <c r="J48" s="8">
        <v>50</v>
      </c>
    </row>
    <row r="49" spans="1:20" ht="17.25">
      <c r="A49" s="7" t="s">
        <v>191</v>
      </c>
      <c r="B49" s="7" t="s">
        <v>131</v>
      </c>
      <c r="C49" s="7" t="s">
        <v>77</v>
      </c>
      <c r="D49" s="30">
        <v>42781.65466435185</v>
      </c>
      <c r="E49" s="8" t="s">
        <v>234</v>
      </c>
      <c r="F49" s="8" t="s">
        <v>65</v>
      </c>
      <c r="G49" s="8" t="s">
        <v>172</v>
      </c>
      <c r="H49" s="8" t="s">
        <v>23</v>
      </c>
      <c r="I49" s="9">
        <f t="shared" si="9"/>
        <v>26</v>
      </c>
      <c r="J49" s="8">
        <v>50</v>
      </c>
      <c r="L49" s="7"/>
      <c r="M49" s="7"/>
      <c r="N49" s="7"/>
      <c r="O49" s="7"/>
      <c r="P49" s="7"/>
      <c r="Q49" s="7"/>
      <c r="R49" s="7"/>
      <c r="S49" s="7"/>
      <c r="T49" s="7"/>
    </row>
    <row r="50" spans="1:10" ht="17.25">
      <c r="A50" s="7" t="s">
        <v>213</v>
      </c>
      <c r="B50" s="7" t="s">
        <v>117</v>
      </c>
      <c r="C50" s="7" t="s">
        <v>67</v>
      </c>
      <c r="D50" s="30">
        <v>42781.68686342592</v>
      </c>
      <c r="E50" s="8" t="s">
        <v>198</v>
      </c>
      <c r="F50" s="8" t="s">
        <v>65</v>
      </c>
      <c r="G50" s="8" t="s">
        <v>172</v>
      </c>
      <c r="H50" s="8" t="s">
        <v>23</v>
      </c>
      <c r="I50" s="9">
        <f t="shared" si="9"/>
        <v>26</v>
      </c>
      <c r="J50" s="8">
        <v>50</v>
      </c>
    </row>
    <row r="51" spans="1:10" ht="17.25">
      <c r="A51" s="7" t="s">
        <v>222</v>
      </c>
      <c r="B51" s="7" t="s">
        <v>114</v>
      </c>
      <c r="C51" s="7" t="s">
        <v>115</v>
      </c>
      <c r="D51" s="30">
        <v>42781.687731481485</v>
      </c>
      <c r="E51" s="8" t="s">
        <v>223</v>
      </c>
      <c r="F51" s="8" t="s">
        <v>65</v>
      </c>
      <c r="G51" s="8" t="s">
        <v>172</v>
      </c>
      <c r="H51" s="8" t="s">
        <v>23</v>
      </c>
      <c r="I51" s="9">
        <f t="shared" si="9"/>
        <v>26</v>
      </c>
      <c r="J51" s="8">
        <v>50</v>
      </c>
    </row>
    <row r="52" spans="1:20" s="7" customFormat="1" ht="17.25">
      <c r="A52" s="7" t="s">
        <v>190</v>
      </c>
      <c r="B52" s="7" t="s">
        <v>112</v>
      </c>
      <c r="C52" s="7" t="s">
        <v>67</v>
      </c>
      <c r="D52" s="30">
        <v>42781.69193287037</v>
      </c>
      <c r="E52" s="8" t="s">
        <v>198</v>
      </c>
      <c r="F52" s="8" t="s">
        <v>65</v>
      </c>
      <c r="G52" s="8" t="s">
        <v>172</v>
      </c>
      <c r="H52" s="8" t="s">
        <v>23</v>
      </c>
      <c r="I52" s="9">
        <f t="shared" si="9"/>
        <v>26</v>
      </c>
      <c r="J52" s="8">
        <v>50</v>
      </c>
      <c r="L52"/>
      <c r="M52"/>
      <c r="N52"/>
      <c r="O52"/>
      <c r="P52"/>
      <c r="Q52"/>
      <c r="R52"/>
      <c r="S52"/>
      <c r="T52"/>
    </row>
    <row r="53" spans="1:10" s="7" customFormat="1" ht="17.25">
      <c r="A53" s="7" t="s">
        <v>128</v>
      </c>
      <c r="B53" s="7" t="s">
        <v>129</v>
      </c>
      <c r="C53" s="7" t="s">
        <v>77</v>
      </c>
      <c r="D53" s="30">
        <v>42772.64314814815</v>
      </c>
      <c r="E53" s="8" t="s">
        <v>0</v>
      </c>
      <c r="F53" s="8" t="s">
        <v>65</v>
      </c>
      <c r="G53" s="8" t="s">
        <v>172</v>
      </c>
      <c r="H53" s="8" t="s">
        <v>23</v>
      </c>
      <c r="I53" s="9">
        <f t="shared" si="9"/>
        <v>26</v>
      </c>
      <c r="J53" s="8">
        <v>50</v>
      </c>
    </row>
    <row r="54" spans="1:10" s="7" customFormat="1" ht="17.25">
      <c r="A54" s="7" t="s">
        <v>214</v>
      </c>
      <c r="B54" s="7" t="s">
        <v>129</v>
      </c>
      <c r="C54" s="7" t="s">
        <v>77</v>
      </c>
      <c r="D54" s="30">
        <v>42781.65384259259</v>
      </c>
      <c r="E54" s="8" t="s">
        <v>198</v>
      </c>
      <c r="F54" s="8" t="s">
        <v>65</v>
      </c>
      <c r="G54" s="8" t="s">
        <v>172</v>
      </c>
      <c r="H54" s="8" t="s">
        <v>23</v>
      </c>
      <c r="I54" s="9">
        <f t="shared" si="9"/>
        <v>26</v>
      </c>
      <c r="J54" s="8">
        <v>50</v>
      </c>
    </row>
    <row r="55" spans="1:20" ht="17.25">
      <c r="A55" s="7" t="s">
        <v>210</v>
      </c>
      <c r="B55" s="7" t="s">
        <v>127</v>
      </c>
      <c r="C55" s="7" t="s">
        <v>77</v>
      </c>
      <c r="D55" s="30">
        <v>42772.643379629626</v>
      </c>
      <c r="E55" s="8" t="s">
        <v>198</v>
      </c>
      <c r="F55" s="8" t="s">
        <v>65</v>
      </c>
      <c r="G55" s="8" t="s">
        <v>172</v>
      </c>
      <c r="H55" s="8" t="s">
        <v>23</v>
      </c>
      <c r="I55" s="9">
        <f t="shared" si="9"/>
        <v>26</v>
      </c>
      <c r="J55" s="8">
        <v>50</v>
      </c>
      <c r="L55" s="7"/>
      <c r="M55" s="7"/>
      <c r="N55" s="7"/>
      <c r="O55" s="7"/>
      <c r="P55" s="7"/>
      <c r="Q55" s="7"/>
      <c r="R55" s="7"/>
      <c r="S55" s="7"/>
      <c r="T55" s="7"/>
    </row>
    <row r="56" spans="1:20" s="7" customFormat="1" ht="17.25">
      <c r="A56" s="7" t="s">
        <v>138</v>
      </c>
      <c r="B56" s="7" t="s">
        <v>139</v>
      </c>
      <c r="C56" s="7" t="s">
        <v>77</v>
      </c>
      <c r="D56" s="30">
        <v>42772.64207175926</v>
      </c>
      <c r="E56" s="8" t="s">
        <v>0</v>
      </c>
      <c r="F56" s="8" t="s">
        <v>65</v>
      </c>
      <c r="G56" s="8"/>
      <c r="H56" s="8" t="s">
        <v>23</v>
      </c>
      <c r="I56" s="9">
        <f t="shared" si="9"/>
        <v>26</v>
      </c>
      <c r="J56" s="8">
        <v>50</v>
      </c>
      <c r="L56"/>
      <c r="M56"/>
      <c r="N56"/>
      <c r="O56"/>
      <c r="P56"/>
      <c r="Q56"/>
      <c r="R56"/>
      <c r="S56"/>
      <c r="T56"/>
    </row>
    <row r="57" spans="1:10" ht="17.25">
      <c r="A57" s="7" t="s">
        <v>136</v>
      </c>
      <c r="B57" s="7" t="s">
        <v>73</v>
      </c>
      <c r="C57" s="7" t="s">
        <v>137</v>
      </c>
      <c r="D57" s="30">
        <v>42772.64232638889</v>
      </c>
      <c r="E57" s="8" t="s">
        <v>0</v>
      </c>
      <c r="F57" s="8" t="s">
        <v>65</v>
      </c>
      <c r="H57" s="8" t="s">
        <v>23</v>
      </c>
      <c r="I57" s="9">
        <f t="shared" si="9"/>
        <v>26</v>
      </c>
      <c r="J57" s="8">
        <v>50</v>
      </c>
    </row>
    <row r="58" spans="1:10" ht="17.25">
      <c r="A58" s="7" t="s">
        <v>94</v>
      </c>
      <c r="B58" s="7" t="s">
        <v>95</v>
      </c>
      <c r="C58" s="7" t="s">
        <v>68</v>
      </c>
      <c r="D58" s="30">
        <v>42772.78597222222</v>
      </c>
      <c r="E58" s="8" t="s">
        <v>199</v>
      </c>
      <c r="F58" s="8" t="s">
        <v>178</v>
      </c>
      <c r="G58" s="8" t="s">
        <v>79</v>
      </c>
      <c r="H58" s="8" t="s">
        <v>23</v>
      </c>
      <c r="I58" s="9">
        <f t="shared" si="9"/>
        <v>26</v>
      </c>
      <c r="J58" s="8">
        <v>50</v>
      </c>
    </row>
    <row r="59" spans="1:20" ht="17.25">
      <c r="A59" s="7" t="s">
        <v>125</v>
      </c>
      <c r="B59" s="7" t="s">
        <v>126</v>
      </c>
      <c r="C59" s="7" t="s">
        <v>75</v>
      </c>
      <c r="D59" s="30">
        <v>42771.95444444445</v>
      </c>
      <c r="E59" s="8" t="s">
        <v>0</v>
      </c>
      <c r="H59" s="8" t="s">
        <v>23</v>
      </c>
      <c r="I59" s="9">
        <f t="shared" si="9"/>
        <v>26</v>
      </c>
      <c r="J59" s="8">
        <v>50</v>
      </c>
      <c r="L59" s="7"/>
      <c r="M59" s="7"/>
      <c r="N59" s="7"/>
      <c r="O59" s="7"/>
      <c r="P59" s="7"/>
      <c r="Q59" s="7"/>
      <c r="R59" s="7"/>
      <c r="S59" s="7"/>
      <c r="T59" s="7"/>
    </row>
    <row r="60" spans="1:20" s="7" customFormat="1" ht="17.25">
      <c r="A60" s="7" t="s">
        <v>99</v>
      </c>
      <c r="B60" s="7" t="s">
        <v>100</v>
      </c>
      <c r="C60" s="7" t="s">
        <v>77</v>
      </c>
      <c r="D60" s="30">
        <v>42772.586701388886</v>
      </c>
      <c r="E60" s="8" t="s">
        <v>0</v>
      </c>
      <c r="F60" s="8"/>
      <c r="G60" s="8"/>
      <c r="H60" s="8" t="s">
        <v>23</v>
      </c>
      <c r="I60" s="9">
        <f t="shared" si="9"/>
        <v>26</v>
      </c>
      <c r="J60" s="8">
        <v>50</v>
      </c>
      <c r="L60"/>
      <c r="M60"/>
      <c r="N60"/>
      <c r="O60"/>
      <c r="P60"/>
      <c r="Q60"/>
      <c r="R60"/>
      <c r="S60"/>
      <c r="T60"/>
    </row>
    <row r="61" spans="1:20" ht="17.25">
      <c r="A61" s="7" t="s">
        <v>84</v>
      </c>
      <c r="B61" s="7" t="s">
        <v>85</v>
      </c>
      <c r="C61" s="7" t="s">
        <v>86</v>
      </c>
      <c r="E61" s="8" t="s">
        <v>0</v>
      </c>
      <c r="F61" s="8" t="s">
        <v>64</v>
      </c>
      <c r="H61" s="8" t="s">
        <v>180</v>
      </c>
      <c r="I61" s="9" t="e">
        <f t="shared" si="9"/>
        <v>#N/A</v>
      </c>
      <c r="J61" s="8">
        <v>50</v>
      </c>
      <c r="L61" s="7"/>
      <c r="M61" s="7"/>
      <c r="N61" s="7"/>
      <c r="O61" s="7"/>
      <c r="P61" s="7"/>
      <c r="Q61" s="7"/>
      <c r="R61" s="7"/>
      <c r="S61" s="7"/>
      <c r="T61" s="7"/>
    </row>
    <row r="62" spans="1:10" ht="17.25">
      <c r="A62" s="7" t="s">
        <v>225</v>
      </c>
      <c r="B62" s="7" t="s">
        <v>227</v>
      </c>
      <c r="C62" s="7" t="s">
        <v>197</v>
      </c>
      <c r="D62" s="30"/>
      <c r="E62" s="8" t="s">
        <v>212</v>
      </c>
      <c r="H62" s="8"/>
      <c r="I62" s="9"/>
      <c r="J62" s="8"/>
    </row>
    <row r="63" spans="1:20" s="7" customFormat="1" ht="17.25">
      <c r="A63" s="7" t="s">
        <v>226</v>
      </c>
      <c r="B63" s="7" t="s">
        <v>228</v>
      </c>
      <c r="C63" s="7" t="s">
        <v>197</v>
      </c>
      <c r="D63" s="30"/>
      <c r="E63" s="8" t="s">
        <v>211</v>
      </c>
      <c r="F63" s="8"/>
      <c r="G63" s="8"/>
      <c r="H63" s="8"/>
      <c r="I63" s="9"/>
      <c r="J63" s="8"/>
      <c r="L63"/>
      <c r="M63"/>
      <c r="N63"/>
      <c r="O63"/>
      <c r="P63"/>
      <c r="Q63"/>
      <c r="R63"/>
      <c r="S63"/>
      <c r="T63"/>
    </row>
    <row r="64" spans="1:20" ht="17.25">
      <c r="A64" s="7" t="s">
        <v>235</v>
      </c>
      <c r="B64" s="7" t="s">
        <v>236</v>
      </c>
      <c r="C64" s="7" t="s">
        <v>68</v>
      </c>
      <c r="D64" s="30"/>
      <c r="H64" s="8"/>
      <c r="I64" s="9"/>
      <c r="J64" s="8"/>
      <c r="L64" s="7"/>
      <c r="M64" s="7"/>
      <c r="N64" s="7"/>
      <c r="O64" s="7"/>
      <c r="P64" s="7"/>
      <c r="Q64" s="7"/>
      <c r="R64" s="7"/>
      <c r="S64" s="7"/>
      <c r="T64" s="7"/>
    </row>
    <row r="65" spans="1:20" s="7" customFormat="1" ht="17.25">
      <c r="A65" s="7" t="s">
        <v>237</v>
      </c>
      <c r="B65" s="7" t="s">
        <v>238</v>
      </c>
      <c r="C65" s="7" t="s">
        <v>68</v>
      </c>
      <c r="D65" s="30"/>
      <c r="E65" s="8"/>
      <c r="F65" s="8"/>
      <c r="G65" s="8"/>
      <c r="H65" s="8"/>
      <c r="I65" s="9"/>
      <c r="J65" s="8"/>
      <c r="L65"/>
      <c r="M65"/>
      <c r="N65"/>
      <c r="O65"/>
      <c r="P65"/>
      <c r="Q65"/>
      <c r="R65"/>
      <c r="S65"/>
      <c r="T65"/>
    </row>
    <row r="66" spans="1:10" s="7" customFormat="1" ht="17.25">
      <c r="A66" s="7" t="s">
        <v>239</v>
      </c>
      <c r="B66" s="7" t="s">
        <v>240</v>
      </c>
      <c r="C66" s="7" t="s">
        <v>197</v>
      </c>
      <c r="D66" s="30"/>
      <c r="E66" s="8"/>
      <c r="F66" s="8"/>
      <c r="G66" s="8"/>
      <c r="H66" s="8"/>
      <c r="I66" s="9"/>
      <c r="J66" s="8"/>
    </row>
    <row r="67" spans="4:10" s="7" customFormat="1" ht="17.25">
      <c r="D67" s="30"/>
      <c r="E67" s="8"/>
      <c r="F67" s="8"/>
      <c r="G67" s="8"/>
      <c r="H67" s="8"/>
      <c r="I67" s="9"/>
      <c r="J67" s="8"/>
    </row>
    <row r="68" spans="4:10" s="7" customFormat="1" ht="17.25">
      <c r="D68" s="30"/>
      <c r="E68" s="8"/>
      <c r="F68" s="8"/>
      <c r="G68" s="8"/>
      <c r="H68" s="8"/>
      <c r="I68" s="9"/>
      <c r="J68" s="8"/>
    </row>
    <row r="69" spans="1:20" ht="17.25">
      <c r="A69" s="7"/>
      <c r="B69" s="7"/>
      <c r="C69" s="7"/>
      <c r="D69" s="30"/>
      <c r="H69" s="8"/>
      <c r="I69" s="9"/>
      <c r="J69" s="8"/>
      <c r="L69" s="7"/>
      <c r="M69" s="7"/>
      <c r="N69" s="7"/>
      <c r="O69" s="7"/>
      <c r="P69" s="7"/>
      <c r="Q69" s="7"/>
      <c r="R69" s="7"/>
      <c r="S69" s="7"/>
      <c r="T69" s="7"/>
    </row>
    <row r="70" spans="1:10" ht="17.25">
      <c r="A70" s="7"/>
      <c r="B70" s="7"/>
      <c r="C70" s="7"/>
      <c r="D70" s="30"/>
      <c r="H70" s="8"/>
      <c r="I70" s="9"/>
      <c r="J70" s="8"/>
    </row>
    <row r="71" spans="1:10" ht="17.25">
      <c r="A71" s="7"/>
      <c r="B71" s="7"/>
      <c r="C71" s="7"/>
      <c r="D71" s="30"/>
      <c r="H71" s="8"/>
      <c r="I71" s="9"/>
      <c r="J71" s="8"/>
    </row>
    <row r="72" spans="1:10" ht="17.25">
      <c r="A72" s="7"/>
      <c r="B72" s="7"/>
      <c r="C72" s="7"/>
      <c r="D72" s="30"/>
      <c r="H72" s="8"/>
      <c r="I72" s="9"/>
      <c r="J72" s="8"/>
    </row>
    <row r="73" spans="1:10" ht="17.25">
      <c r="A73" s="7"/>
      <c r="B73" s="7"/>
      <c r="C73" s="7"/>
      <c r="D73" s="30"/>
      <c r="H73" s="8"/>
      <c r="I73" s="9"/>
      <c r="J73" s="8"/>
    </row>
    <row r="74" spans="1:10" ht="17.25">
      <c r="A74" s="7"/>
      <c r="B74" s="7"/>
      <c r="C74" s="7"/>
      <c r="D74" s="30"/>
      <c r="H74" s="8"/>
      <c r="I74" s="9"/>
      <c r="J74" s="8"/>
    </row>
    <row r="75" spans="4:20" s="7" customFormat="1" ht="17.25">
      <c r="D75" s="30"/>
      <c r="E75" s="8"/>
      <c r="F75" s="8"/>
      <c r="G75" s="8"/>
      <c r="H75" s="8"/>
      <c r="I75" s="9"/>
      <c r="J75" s="8"/>
      <c r="L75"/>
      <c r="M75"/>
      <c r="N75"/>
      <c r="O75"/>
      <c r="P75"/>
      <c r="Q75"/>
      <c r="R75"/>
      <c r="S75"/>
      <c r="T75"/>
    </row>
    <row r="76" spans="4:10" s="7" customFormat="1" ht="17.25">
      <c r="D76" s="30"/>
      <c r="E76" s="8"/>
      <c r="F76" s="8"/>
      <c r="G76" s="8"/>
      <c r="H76" s="8"/>
      <c r="I76" s="9"/>
      <c r="J76" s="8"/>
    </row>
    <row r="77" spans="1:20" ht="17.25">
      <c r="A77" s="7"/>
      <c r="B77" s="7"/>
      <c r="C77" s="7"/>
      <c r="D77" s="30"/>
      <c r="H77" s="8"/>
      <c r="I77" s="9"/>
      <c r="J77" s="8"/>
      <c r="L77" s="7"/>
      <c r="M77" s="7"/>
      <c r="N77" s="7"/>
      <c r="O77" s="7"/>
      <c r="P77" s="7"/>
      <c r="Q77" s="7"/>
      <c r="R77" s="7"/>
      <c r="S77" s="7"/>
      <c r="T77" s="7"/>
    </row>
    <row r="78" spans="1:10" ht="17.25">
      <c r="A78" s="7"/>
      <c r="B78" s="7"/>
      <c r="C78" s="7"/>
      <c r="D78" s="30"/>
      <c r="H78" s="8"/>
      <c r="I78" s="9"/>
      <c r="J78" s="8"/>
    </row>
    <row r="79" spans="4:20" s="7" customFormat="1" ht="17.25">
      <c r="D79" s="30"/>
      <c r="E79" s="8"/>
      <c r="F79" s="8"/>
      <c r="G79" s="8"/>
      <c r="H79" s="8"/>
      <c r="I79" s="9"/>
      <c r="J79" s="8"/>
      <c r="L79"/>
      <c r="M79"/>
      <c r="N79"/>
      <c r="O79"/>
      <c r="P79"/>
      <c r="Q79"/>
      <c r="R79"/>
      <c r="S79"/>
      <c r="T79"/>
    </row>
    <row r="80" spans="4:10" s="7" customFormat="1" ht="17.25">
      <c r="D80" s="30"/>
      <c r="E80" s="8"/>
      <c r="F80" s="8"/>
      <c r="G80" s="8"/>
      <c r="H80" s="8"/>
      <c r="I80" s="9"/>
      <c r="J80" s="8"/>
    </row>
    <row r="81" spans="4:10" s="7" customFormat="1" ht="17.25">
      <c r="D81" s="30"/>
      <c r="E81" s="8"/>
      <c r="F81" s="8"/>
      <c r="G81" s="8"/>
      <c r="H81" s="8"/>
      <c r="I81" s="9"/>
      <c r="J81" s="8"/>
    </row>
    <row r="82" spans="4:10" s="7" customFormat="1" ht="17.25">
      <c r="D82" s="30"/>
      <c r="E82" s="8"/>
      <c r="F82" s="8"/>
      <c r="G82" s="8"/>
      <c r="H82" s="8"/>
      <c r="I82" s="9"/>
      <c r="J82" s="8"/>
    </row>
    <row r="83" spans="4:10" s="7" customFormat="1" ht="17.25">
      <c r="D83" s="30"/>
      <c r="E83" s="8"/>
      <c r="F83" s="8"/>
      <c r="G83" s="8"/>
      <c r="H83" s="8"/>
      <c r="I83" s="9"/>
      <c r="J83" s="8"/>
    </row>
    <row r="84" spans="1:20" ht="17.25">
      <c r="A84" s="7"/>
      <c r="B84" s="7"/>
      <c r="C84" s="7"/>
      <c r="D84" s="30"/>
      <c r="H84" s="8"/>
      <c r="I84" s="9"/>
      <c r="J84" s="8"/>
      <c r="L84" s="7"/>
      <c r="M84" s="7"/>
      <c r="N84" s="7"/>
      <c r="O84" s="7"/>
      <c r="P84" s="7"/>
      <c r="Q84" s="7"/>
      <c r="R84" s="7"/>
      <c r="S84" s="7"/>
      <c r="T84" s="7"/>
    </row>
    <row r="85" spans="1:10" ht="17.25">
      <c r="A85" s="7"/>
      <c r="B85" s="7"/>
      <c r="C85" s="7"/>
      <c r="D85" s="30"/>
      <c r="H85" s="8"/>
      <c r="I85" s="9"/>
      <c r="J85" s="8"/>
    </row>
    <row r="86" spans="4:20" s="7" customFormat="1" ht="17.25">
      <c r="D86" s="30"/>
      <c r="E86" s="8"/>
      <c r="F86" s="8"/>
      <c r="G86" s="8"/>
      <c r="H86" s="8"/>
      <c r="I86" s="9"/>
      <c r="J86" s="8"/>
      <c r="L86"/>
      <c r="M86"/>
      <c r="N86"/>
      <c r="O86"/>
      <c r="P86"/>
      <c r="Q86"/>
      <c r="R86"/>
      <c r="S86"/>
      <c r="T86"/>
    </row>
    <row r="87" spans="1:20" ht="17.25">
      <c r="A87" s="7"/>
      <c r="B87" s="7"/>
      <c r="C87" s="7"/>
      <c r="D87" s="30"/>
      <c r="H87" s="8"/>
      <c r="I87" s="9"/>
      <c r="J87" s="8"/>
      <c r="L87" s="7"/>
      <c r="M87" s="7"/>
      <c r="N87" s="7"/>
      <c r="O87" s="7"/>
      <c r="P87" s="7"/>
      <c r="Q87" s="7"/>
      <c r="R87" s="7"/>
      <c r="S87" s="7"/>
      <c r="T87" s="7"/>
    </row>
    <row r="88" spans="4:20" s="7" customFormat="1" ht="17.25">
      <c r="D88" s="30"/>
      <c r="E88" s="8"/>
      <c r="F88" s="8"/>
      <c r="G88" s="8"/>
      <c r="H88" s="8"/>
      <c r="I88" s="9"/>
      <c r="J88" s="8"/>
      <c r="L88"/>
      <c r="M88"/>
      <c r="N88"/>
      <c r="O88"/>
      <c r="P88"/>
      <c r="Q88"/>
      <c r="R88"/>
      <c r="S88"/>
      <c r="T88"/>
    </row>
    <row r="89" spans="1:20" ht="17.25">
      <c r="A89" s="7"/>
      <c r="B89" s="7"/>
      <c r="C89" s="7"/>
      <c r="D89" s="30"/>
      <c r="H89" s="8"/>
      <c r="I89" s="9"/>
      <c r="J89" s="8"/>
      <c r="L89" s="7"/>
      <c r="M89" s="7"/>
      <c r="N89" s="7"/>
      <c r="O89" s="7"/>
      <c r="P89" s="7"/>
      <c r="Q89" s="7"/>
      <c r="R89" s="7"/>
      <c r="S89" s="7"/>
      <c r="T89" s="7"/>
    </row>
    <row r="90" spans="4:20" s="7" customFormat="1" ht="17.25">
      <c r="D90" s="30"/>
      <c r="E90" s="8"/>
      <c r="F90" s="8"/>
      <c r="G90" s="8"/>
      <c r="H90" s="8"/>
      <c r="I90" s="9"/>
      <c r="J90" s="8"/>
      <c r="L90"/>
      <c r="M90"/>
      <c r="N90"/>
      <c r="O90"/>
      <c r="P90"/>
      <c r="Q90"/>
      <c r="R90"/>
      <c r="S90"/>
      <c r="T90"/>
    </row>
    <row r="91" spans="4:10" s="7" customFormat="1" ht="17.25">
      <c r="D91" s="30"/>
      <c r="E91" s="8"/>
      <c r="F91" s="8"/>
      <c r="G91" s="8"/>
      <c r="H91" s="8"/>
      <c r="I91" s="9"/>
      <c r="J91" s="8"/>
    </row>
    <row r="92" spans="1:20" ht="17.25">
      <c r="A92" s="7"/>
      <c r="B92" s="7"/>
      <c r="C92" s="7"/>
      <c r="D92" s="30"/>
      <c r="H92" s="8"/>
      <c r="I92" s="9"/>
      <c r="J92" s="8"/>
      <c r="L92" s="7"/>
      <c r="M92" s="7"/>
      <c r="N92" s="7"/>
      <c r="O92" s="7"/>
      <c r="P92" s="7"/>
      <c r="Q92" s="7"/>
      <c r="R92" s="7"/>
      <c r="S92" s="7"/>
      <c r="T92" s="7"/>
    </row>
    <row r="93" spans="4:20" s="7" customFormat="1" ht="17.25">
      <c r="D93" s="30"/>
      <c r="E93" s="8"/>
      <c r="F93" s="8"/>
      <c r="G93" s="8"/>
      <c r="H93" s="8"/>
      <c r="I93" s="9"/>
      <c r="J93" s="8"/>
      <c r="L93"/>
      <c r="M93"/>
      <c r="N93"/>
      <c r="O93"/>
      <c r="P93"/>
      <c r="Q93"/>
      <c r="R93"/>
      <c r="S93"/>
      <c r="T93"/>
    </row>
    <row r="94" spans="4:10" s="7" customFormat="1" ht="17.25">
      <c r="D94" s="30"/>
      <c r="E94" s="8"/>
      <c r="F94" s="8"/>
      <c r="G94" s="8"/>
      <c r="H94" s="8"/>
      <c r="I94" s="9"/>
      <c r="J94" s="8"/>
    </row>
    <row r="95" spans="4:10" s="7" customFormat="1" ht="17.25">
      <c r="D95" s="30"/>
      <c r="E95" s="8"/>
      <c r="F95" s="8"/>
      <c r="G95" s="8"/>
      <c r="H95" s="8"/>
      <c r="I95" s="9"/>
      <c r="J95" s="8"/>
    </row>
    <row r="96" spans="4:10" s="7" customFormat="1" ht="17.25">
      <c r="D96" s="30"/>
      <c r="E96" s="8"/>
      <c r="F96" s="8"/>
      <c r="G96" s="8"/>
      <c r="H96" s="8"/>
      <c r="I96" s="9"/>
      <c r="J96" s="8"/>
    </row>
    <row r="97" spans="4:10" s="7" customFormat="1" ht="17.25">
      <c r="D97" s="30"/>
      <c r="E97" s="8"/>
      <c r="F97" s="8"/>
      <c r="G97" s="8"/>
      <c r="H97" s="8"/>
      <c r="I97" s="9"/>
      <c r="J97" s="8"/>
    </row>
    <row r="98" spans="4:10" s="7" customFormat="1" ht="17.25">
      <c r="D98" s="30"/>
      <c r="E98" s="8"/>
      <c r="F98" s="8"/>
      <c r="G98" s="8"/>
      <c r="H98" s="8"/>
      <c r="I98" s="9"/>
      <c r="J98" s="8"/>
    </row>
    <row r="99" spans="4:10" s="7" customFormat="1" ht="17.25">
      <c r="D99" s="30"/>
      <c r="E99" s="8"/>
      <c r="F99" s="8"/>
      <c r="G99" s="8"/>
      <c r="H99" s="8"/>
      <c r="I99" s="9"/>
      <c r="J99" s="8"/>
    </row>
    <row r="100" spans="4:10" s="7" customFormat="1" ht="17.25">
      <c r="D100" s="30"/>
      <c r="E100" s="8"/>
      <c r="F100" s="8"/>
      <c r="G100" s="8"/>
      <c r="H100" s="8"/>
      <c r="I100" s="9"/>
      <c r="J100" s="8"/>
    </row>
    <row r="101" spans="4:10" s="7" customFormat="1" ht="17.25">
      <c r="D101" s="30"/>
      <c r="E101" s="8"/>
      <c r="F101" s="8"/>
      <c r="G101" s="8"/>
      <c r="H101" s="8"/>
      <c r="I101" s="9"/>
      <c r="J101" s="8"/>
    </row>
    <row r="102" spans="4:10" s="7" customFormat="1" ht="17.25">
      <c r="D102" s="30"/>
      <c r="E102" s="8"/>
      <c r="F102" s="8"/>
      <c r="G102" s="8"/>
      <c r="H102" s="8"/>
      <c r="I102" s="9"/>
      <c r="J102" s="8"/>
    </row>
    <row r="103" spans="4:10" s="7" customFormat="1" ht="17.25">
      <c r="D103" s="30"/>
      <c r="E103" s="8"/>
      <c r="F103" s="8"/>
      <c r="G103" s="8"/>
      <c r="H103" s="8"/>
      <c r="I103" s="9"/>
      <c r="J103" s="8"/>
    </row>
    <row r="104" spans="4:10" s="7" customFormat="1" ht="17.25">
      <c r="D104" s="30"/>
      <c r="E104" s="8"/>
      <c r="F104" s="8"/>
      <c r="G104" s="8"/>
      <c r="H104" s="8"/>
      <c r="I104" s="9"/>
      <c r="J104" s="8"/>
    </row>
    <row r="105" spans="4:10" s="7" customFormat="1" ht="17.25">
      <c r="D105" s="30"/>
      <c r="E105" s="8"/>
      <c r="F105" s="8"/>
      <c r="G105" s="8"/>
      <c r="H105" s="8"/>
      <c r="I105" s="9"/>
      <c r="J105" s="8"/>
    </row>
    <row r="106" spans="1:20" ht="17.25">
      <c r="A106" s="7"/>
      <c r="B106" s="7"/>
      <c r="C106" s="7"/>
      <c r="D106" s="30"/>
      <c r="H106" s="8"/>
      <c r="I106" s="9"/>
      <c r="J106" s="8"/>
      <c r="L106" s="7"/>
      <c r="M106" s="7"/>
      <c r="N106" s="7"/>
      <c r="O106" s="7"/>
      <c r="P106" s="7"/>
      <c r="Q106" s="7"/>
      <c r="R106" s="7"/>
      <c r="S106" s="7"/>
      <c r="T106" s="7"/>
    </row>
    <row r="107" spans="1:10" ht="17.25">
      <c r="A107" s="7"/>
      <c r="B107" s="7"/>
      <c r="C107" s="7"/>
      <c r="D107" s="30"/>
      <c r="H107" s="8"/>
      <c r="I107" s="9"/>
      <c r="J107" s="8"/>
    </row>
    <row r="108" spans="1:10" ht="17.25">
      <c r="A108" s="7"/>
      <c r="B108" s="7"/>
      <c r="C108" s="7"/>
      <c r="D108" s="30"/>
      <c r="H108" s="8"/>
      <c r="I108" s="9"/>
      <c r="J108" s="8"/>
    </row>
    <row r="109" spans="1:10" ht="17.25">
      <c r="A109" s="7"/>
      <c r="B109" s="7"/>
      <c r="C109" s="7"/>
      <c r="D109" s="30"/>
      <c r="H109" s="8"/>
      <c r="I109" s="9"/>
      <c r="J109" s="8"/>
    </row>
    <row r="110" spans="1:10" ht="17.25">
      <c r="A110" s="7"/>
      <c r="B110" s="7"/>
      <c r="C110" s="7"/>
      <c r="H110" s="8"/>
      <c r="I110" s="9"/>
      <c r="J110" s="8"/>
    </row>
    <row r="111" spans="1:10" ht="17.25">
      <c r="A111" s="7"/>
      <c r="B111" s="7"/>
      <c r="C111" s="7"/>
      <c r="D111" s="30"/>
      <c r="H111" s="8"/>
      <c r="I111" s="9"/>
      <c r="J111" s="8"/>
    </row>
    <row r="112" spans="1:10" ht="17.25">
      <c r="A112" s="7"/>
      <c r="B112" s="7"/>
      <c r="C112" s="7"/>
      <c r="D112" s="30"/>
      <c r="H112" s="8"/>
      <c r="I112" s="9"/>
      <c r="J112" s="8"/>
    </row>
    <row r="113" spans="1:10" ht="17.25">
      <c r="A113" s="7"/>
      <c r="B113" s="7"/>
      <c r="C113" s="7"/>
      <c r="D113" s="30"/>
      <c r="H113" s="8"/>
      <c r="I113" s="9"/>
      <c r="J113" s="8"/>
    </row>
    <row r="114" spans="1:10" ht="17.25">
      <c r="A114" s="7"/>
      <c r="B114" s="7"/>
      <c r="C114" s="7"/>
      <c r="D114" s="30"/>
      <c r="H114" s="8"/>
      <c r="I114" s="9"/>
      <c r="J114" s="8"/>
    </row>
    <row r="115" spans="1:10" ht="17.25">
      <c r="A115" s="7"/>
      <c r="B115" s="7"/>
      <c r="C115" s="7"/>
      <c r="D115" s="30"/>
      <c r="H115" s="8"/>
      <c r="I115" s="9"/>
      <c r="J115" s="8"/>
    </row>
    <row r="116" spans="1:10" ht="17.25">
      <c r="A116" s="7"/>
      <c r="B116" s="7"/>
      <c r="C116" s="7"/>
      <c r="D116" s="30"/>
      <c r="H116" s="8"/>
      <c r="I116" s="9"/>
      <c r="J116" s="8"/>
    </row>
    <row r="117" spans="1:10" ht="17.25">
      <c r="A117" s="7"/>
      <c r="B117" s="7"/>
      <c r="C117" s="7"/>
      <c r="D117" s="30"/>
      <c r="H117" s="8"/>
      <c r="I117" s="9"/>
      <c r="J117" s="8"/>
    </row>
    <row r="118" spans="1:10" ht="17.25">
      <c r="A118" s="7"/>
      <c r="B118" s="7"/>
      <c r="C118" s="7"/>
      <c r="D118" s="30"/>
      <c r="H118" s="8"/>
      <c r="I118" s="9"/>
      <c r="J118" s="8"/>
    </row>
    <row r="119" spans="1:10" ht="17.25">
      <c r="A119" s="7"/>
      <c r="B119" s="7"/>
      <c r="C119" s="7"/>
      <c r="D119" s="30"/>
      <c r="H119" s="8"/>
      <c r="I119" s="9"/>
      <c r="J119" s="8"/>
    </row>
    <row r="120" spans="1:10" ht="17.25">
      <c r="A120" s="7"/>
      <c r="B120" s="7"/>
      <c r="C120" s="7"/>
      <c r="D120" s="30"/>
      <c r="H120" s="8"/>
      <c r="I120" s="9"/>
      <c r="J120" s="8"/>
    </row>
    <row r="121" spans="1:10" ht="17.25">
      <c r="A121" s="7"/>
      <c r="B121" s="7"/>
      <c r="C121" s="7"/>
      <c r="D121" s="30"/>
      <c r="H121" s="8"/>
      <c r="I121" s="9"/>
      <c r="J121" s="8"/>
    </row>
    <row r="122" spans="1:10" ht="17.25">
      <c r="A122" s="7"/>
      <c r="B122" s="7"/>
      <c r="C122" s="7"/>
      <c r="D122" s="30"/>
      <c r="H122" s="8"/>
      <c r="I122" s="9"/>
      <c r="J122" s="8"/>
    </row>
    <row r="123" spans="1:10" ht="17.25">
      <c r="A123" s="7"/>
      <c r="B123" s="7"/>
      <c r="C123" s="7"/>
      <c r="D123" s="30"/>
      <c r="H123" s="8"/>
      <c r="I123" s="9"/>
      <c r="J123" s="8"/>
    </row>
    <row r="124" ht="17.25">
      <c r="I124" s="9"/>
    </row>
  </sheetData>
  <sheetProtection/>
  <autoFilter ref="A1:J13">
    <sortState ref="A2:J124">
      <sortCondition sortBy="value" ref="A2:A124"/>
    </sortState>
  </autoFilter>
  <conditionalFormatting sqref="D2:D13 D15:D521">
    <cfRule type="cellIs" priority="97" dxfId="2" operator="greaterThan">
      <formula>42779.6875</formula>
    </cfRule>
  </conditionalFormatting>
  <conditionalFormatting sqref="D14">
    <cfRule type="cellIs" priority="1" dxfId="2" operator="greaterThan">
      <formula>42779.6875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Sierra Wireless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Damour</dc:creator>
  <cp:keywords/>
  <dc:description/>
  <cp:lastModifiedBy>SeungMyeong</cp:lastModifiedBy>
  <cp:lastPrinted>2013-12-13T12:56:10Z</cp:lastPrinted>
  <dcterms:created xsi:type="dcterms:W3CDTF">2013-10-08T08:43:34Z</dcterms:created>
  <dcterms:modified xsi:type="dcterms:W3CDTF">2017-02-17T08:23:06Z</dcterms:modified>
  <cp:category/>
  <cp:version/>
  <cp:contentType/>
  <cp:contentStatus/>
</cp:coreProperties>
</file>