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600" yWindow="1155" windowWidth="14490" windowHeight="6750"/>
  </bookViews>
  <sheets>
    <sheet name="Consolidated" sheetId="3" r:id="rId1"/>
  </sheets>
  <definedNames>
    <definedName name="_xlnm._FilterDatabase" localSheetId="0" hidden="1">Consolidated!$A$1:$J$18</definedName>
  </definedNames>
  <calcPr calcId="145621"/>
</workbook>
</file>

<file path=xl/calcChain.xml><?xml version="1.0" encoding="utf-8"?>
<calcChain xmlns="http://schemas.openxmlformats.org/spreadsheetml/2006/main">
  <c r="I82" i="3" l="1"/>
  <c r="I81" i="3"/>
  <c r="I62" i="3"/>
  <c r="I61" i="3"/>
  <c r="I80" i="3"/>
  <c r="I79" i="3"/>
  <c r="I78" i="3"/>
  <c r="I77" i="3"/>
  <c r="I76" i="3"/>
  <c r="I75" i="3"/>
  <c r="I74" i="3"/>
  <c r="I73" i="3"/>
  <c r="I72" i="3"/>
  <c r="I71" i="3"/>
  <c r="I70" i="3"/>
  <c r="I69" i="3"/>
  <c r="I68" i="3"/>
  <c r="I67" i="3"/>
  <c r="I66" i="3"/>
  <c r="I65" i="3"/>
  <c r="I64" i="3"/>
  <c r="I63" i="3"/>
  <c r="I9" i="3"/>
  <c r="I83" i="3" l="1"/>
  <c r="I60" i="3"/>
  <c r="I97" i="3"/>
  <c r="I93" i="3"/>
  <c r="I91" i="3"/>
  <c r="I94" i="3"/>
  <c r="I98" i="3"/>
  <c r="I96" i="3"/>
  <c r="I95" i="3"/>
  <c r="I47" i="3" l="1"/>
  <c r="I44" i="3"/>
  <c r="I46" i="3"/>
  <c r="I43" i="3"/>
  <c r="I90" i="3"/>
  <c r="I89" i="3"/>
  <c r="I41" i="3" l="1"/>
  <c r="I56" i="3" l="1"/>
  <c r="I48" i="3"/>
  <c r="I102" i="3"/>
  <c r="I36" i="3"/>
  <c r="I4" i="3" l="1"/>
  <c r="I3" i="3"/>
  <c r="I12" i="3" l="1"/>
  <c r="I40" i="3" l="1"/>
  <c r="I39" i="3"/>
  <c r="I38" i="3"/>
  <c r="I37" i="3"/>
  <c r="I35" i="3"/>
  <c r="I51" i="3"/>
  <c r="I50" i="3"/>
  <c r="I88" i="3"/>
  <c r="I55" i="3"/>
  <c r="I54" i="3"/>
  <c r="I34" i="3"/>
  <c r="I33" i="3"/>
  <c r="I16" i="3"/>
  <c r="I15" i="3"/>
  <c r="I26" i="3"/>
  <c r="I25" i="3"/>
  <c r="I24" i="3"/>
  <c r="I23" i="3"/>
  <c r="I18" i="3"/>
  <c r="I17" i="3"/>
  <c r="I22" i="3"/>
  <c r="I21" i="3"/>
  <c r="I20" i="3"/>
  <c r="I19" i="3"/>
  <c r="I105" i="3"/>
  <c r="I107" i="3"/>
  <c r="I108" i="3"/>
  <c r="I104" i="3"/>
  <c r="I106" i="3"/>
  <c r="I2" i="3"/>
  <c r="I49" i="3"/>
  <c r="I28" i="3"/>
  <c r="I27" i="3"/>
  <c r="I6" i="3"/>
  <c r="I5" i="3"/>
  <c r="I59" i="3"/>
  <c r="I57" i="3"/>
  <c r="I7" i="3"/>
  <c r="I101" i="3"/>
  <c r="I30" i="3"/>
  <c r="I29" i="3"/>
  <c r="I100" i="3"/>
  <c r="I99" i="3"/>
  <c r="I32" i="3"/>
  <c r="I31" i="3"/>
  <c r="I53" i="3"/>
  <c r="I52" i="3"/>
  <c r="I11" i="3"/>
  <c r="I10" i="3"/>
  <c r="I8" i="3"/>
  <c r="I45" i="3"/>
  <c r="I42" i="3"/>
  <c r="I87" i="3"/>
  <c r="I86" i="3"/>
  <c r="I85" i="3"/>
  <c r="I84" i="3"/>
  <c r="I14" i="3"/>
  <c r="I13" i="3"/>
  <c r="I103" i="3"/>
  <c r="I92" i="3"/>
  <c r="R5" i="3"/>
  <c r="R4" i="3"/>
  <c r="R6" i="3"/>
  <c r="R10" i="3"/>
  <c r="R9" i="3"/>
  <c r="R8" i="3"/>
  <c r="R7" i="3"/>
  <c r="R38" i="3"/>
  <c r="R37" i="3"/>
  <c r="R36" i="3"/>
  <c r="R35" i="3"/>
  <c r="R34" i="3"/>
  <c r="R33" i="3"/>
  <c r="R32" i="3"/>
  <c r="R31" i="3"/>
  <c r="R30" i="3"/>
  <c r="R29" i="3"/>
  <c r="R28" i="3"/>
  <c r="R27" i="3"/>
  <c r="R26" i="3"/>
  <c r="R25" i="3"/>
  <c r="R24" i="3"/>
  <c r="R23" i="3"/>
  <c r="R22" i="3"/>
  <c r="R21" i="3"/>
  <c r="R20" i="3"/>
  <c r="R19" i="3"/>
  <c r="R18" i="3"/>
  <c r="S38" i="3" l="1"/>
  <c r="S31" i="3"/>
  <c r="S24" i="3"/>
  <c r="S15" i="3"/>
  <c r="S14" i="3"/>
  <c r="S34" i="3"/>
  <c r="S30" i="3"/>
  <c r="S26" i="3"/>
  <c r="S23" i="3"/>
  <c r="S22" i="3"/>
  <c r="S37" i="3"/>
  <c r="S36" i="3"/>
  <c r="S35" i="3"/>
  <c r="S33" i="3"/>
  <c r="S29" i="3"/>
  <c r="S28" i="3"/>
  <c r="S27" i="3"/>
  <c r="S21" i="3"/>
  <c r="S20" i="3"/>
  <c r="S19" i="3"/>
  <c r="S32" i="3"/>
  <c r="S25" i="3"/>
  <c r="S18" i="3"/>
  <c r="S17" i="3"/>
  <c r="S16" i="3"/>
  <c r="S13" i="3"/>
  <c r="S12" i="3"/>
  <c r="S11" i="3"/>
  <c r="S10" i="3"/>
  <c r="S9" i="3"/>
  <c r="S8" i="3"/>
  <c r="S7" i="3"/>
  <c r="S6" i="3"/>
  <c r="S5" i="3"/>
  <c r="S4" i="3"/>
  <c r="I58" i="3" l="1"/>
  <c r="T38" i="3"/>
  <c r="T37" i="3"/>
  <c r="T36" i="3"/>
  <c r="T35" i="3"/>
  <c r="T34" i="3"/>
  <c r="T33" i="3"/>
  <c r="T32" i="3"/>
  <c r="T30" i="3"/>
  <c r="T31" i="3"/>
  <c r="T29" i="3"/>
  <c r="T28" i="3"/>
  <c r="T27" i="3"/>
  <c r="T26" i="3"/>
  <c r="T25" i="3"/>
  <c r="T23" i="3"/>
  <c r="T24" i="3"/>
  <c r="T22" i="3"/>
  <c r="T21" i="3"/>
  <c r="T20" i="3"/>
  <c r="T19" i="3"/>
  <c r="T18" i="3"/>
  <c r="T17" i="3"/>
  <c r="T14" i="3"/>
  <c r="T13" i="3"/>
  <c r="R17" i="3"/>
  <c r="R16" i="3"/>
  <c r="T16" i="3" s="1"/>
  <c r="R15" i="3"/>
  <c r="R14" i="3"/>
  <c r="R13" i="3"/>
  <c r="R12" i="3"/>
  <c r="T12" i="3" s="1"/>
  <c r="R11" i="3"/>
  <c r="T11" i="3" s="1"/>
  <c r="T15" i="3" l="1"/>
  <c r="T7" i="3" l="1"/>
  <c r="T6" i="3"/>
  <c r="T5" i="3"/>
  <c r="T4" i="3"/>
  <c r="T8" i="3" l="1"/>
  <c r="T10" i="3"/>
  <c r="T9" i="3"/>
</calcChain>
</file>

<file path=xl/sharedStrings.xml><?xml version="1.0" encoding="utf-8"?>
<sst xmlns="http://schemas.openxmlformats.org/spreadsheetml/2006/main" count="772" uniqueCount="298">
  <si>
    <t>LG Electronics</t>
  </si>
  <si>
    <t>Draft</t>
  </si>
  <si>
    <t>ZTE</t>
  </si>
  <si>
    <t>Allocation proposal</t>
  </si>
  <si>
    <t>Monday</t>
  </si>
  <si>
    <t>Day</t>
  </si>
  <si>
    <t>Start</t>
  </si>
  <si>
    <t>End</t>
  </si>
  <si>
    <t>Duration</t>
  </si>
  <si>
    <t>Mon-2</t>
  </si>
  <si>
    <t>Mon-3</t>
  </si>
  <si>
    <t>Mon-4</t>
  </si>
  <si>
    <t>Mon-5</t>
  </si>
  <si>
    <t>Tuesday</t>
  </si>
  <si>
    <t>Tue-1</t>
  </si>
  <si>
    <t>Mon-6</t>
  </si>
  <si>
    <t>Tue-2</t>
  </si>
  <si>
    <t>Tue-3</t>
  </si>
  <si>
    <t>Wednesday</t>
  </si>
  <si>
    <t>Wed-1</t>
  </si>
  <si>
    <t>Wed-2</t>
  </si>
  <si>
    <t>Wed-3</t>
  </si>
  <si>
    <t>Thursday</t>
  </si>
  <si>
    <t>Friday</t>
  </si>
  <si>
    <t>Thu-1</t>
  </si>
  <si>
    <t>Thu-2</t>
  </si>
  <si>
    <t>Thu-3</t>
  </si>
  <si>
    <t>Fri-1</t>
  </si>
  <si>
    <t>Fri-2</t>
  </si>
  <si>
    <t>Fri-3</t>
  </si>
  <si>
    <t>Topic</t>
  </si>
  <si>
    <t>Sub-topic</t>
  </si>
  <si>
    <t>Document ID</t>
  </si>
  <si>
    <t>Title</t>
  </si>
  <si>
    <t>Source</t>
  </si>
  <si>
    <t>Status</t>
  </si>
  <si>
    <t>Uploaded</t>
  </si>
  <si>
    <t>Time Slot</t>
  </si>
  <si>
    <t>WG</t>
  </si>
  <si>
    <t>Contribs</t>
  </si>
  <si>
    <t>Slot Nb</t>
  </si>
  <si>
    <t>Order in session</t>
  </si>
  <si>
    <t>Min/contrib</t>
  </si>
  <si>
    <t>Wed-6</t>
  </si>
  <si>
    <t>Tue-4</t>
  </si>
  <si>
    <t>Tue-Lunch</t>
  </si>
  <si>
    <t>Wed-5</t>
  </si>
  <si>
    <t>Wed-Lunch</t>
  </si>
  <si>
    <t>Thu-4</t>
  </si>
  <si>
    <t>Thu-5</t>
  </si>
  <si>
    <t>Thu-6</t>
  </si>
  <si>
    <t>Mon-1</t>
  </si>
  <si>
    <t>Tue-5</t>
  </si>
  <si>
    <t>Tue-6</t>
  </si>
  <si>
    <t>Wed-4</t>
  </si>
  <si>
    <t>Thu-Lunch</t>
  </si>
  <si>
    <t>Mon-Lun</t>
  </si>
  <si>
    <t>Fri-4</t>
  </si>
  <si>
    <t>Fri-5</t>
  </si>
  <si>
    <t>Fri-6</t>
  </si>
  <si>
    <t>Fri-Lunch</t>
  </si>
  <si>
    <t>WG2/WG3</t>
  </si>
  <si>
    <t>KETI</t>
  </si>
  <si>
    <t>ALU (TIA)</t>
  </si>
  <si>
    <t>Nicolas Damour, WG2 Chairman</t>
  </si>
  <si>
    <t>WG2</t>
  </si>
  <si>
    <t>App-ID format</t>
  </si>
  <si>
    <t>FUJITSU</t>
  </si>
  <si>
    <t>KT</t>
  </si>
  <si>
    <t>General</t>
  </si>
  <si>
    <t>Agenda</t>
  </si>
  <si>
    <t>Flows</t>
  </si>
  <si>
    <t>Subscr./Notif.</t>
  </si>
  <si>
    <t>Resources</t>
  </si>
  <si>
    <t>Location</t>
  </si>
  <si>
    <t>Editorial</t>
  </si>
  <si>
    <t>MAS-2015-0546</t>
  </si>
  <si>
    <t>applying SAREF (as an example) to oneM2M</t>
  </si>
  <si>
    <t>Omar Elloumi, ALU (ATIS)</t>
  </si>
  <si>
    <t>Noted</t>
  </si>
  <si>
    <t>ARC#17 Document allocation</t>
  </si>
  <si>
    <t>ARC-2015-1909</t>
  </si>
  <si>
    <t>ARC#17 Agenda</t>
  </si>
  <si>
    <t>ARC-2015-1908R01</t>
  </si>
  <si>
    <t>CR for result content parameter clarification</t>
  </si>
  <si>
    <t>ARC-2015-1907</t>
  </si>
  <si>
    <t>CR AE child resource removal from remoteCSE resource(R2)</t>
  </si>
  <si>
    <t>ARC-2015-1906</t>
  </si>
  <si>
    <t>CR AE child resource removal from remoteCSE resource</t>
  </si>
  <si>
    <t>ARC-2015-1905</t>
  </si>
  <si>
    <t>CR result content parameter default value for delete operation</t>
  </si>
  <si>
    <t>ARC-2015-1904</t>
  </si>
  <si>
    <t>Wayforward_of_Abstract_Information_Model</t>
  </si>
  <si>
    <t>ARC-2015-1903</t>
  </si>
  <si>
    <t>CR_structured_resource_ID_clarification(R2)</t>
  </si>
  <si>
    <t>ARC-2015-1902</t>
  </si>
  <si>
    <t>CR_structured_resource_ID_clarification</t>
  </si>
  <si>
    <t>ARC-2015-1901</t>
  </si>
  <si>
    <t>CR stateTag clarification(R2)</t>
  </si>
  <si>
    <t>ARC-2015-1900</t>
  </si>
  <si>
    <t>Section10-Editorial-Clarifications-And-Alignment(R2)</t>
  </si>
  <si>
    <t>Yingjie Hong, ZTE</t>
  </si>
  <si>
    <t>ARC-2015-1899</t>
  </si>
  <si>
    <t>Section10-Editorial-Clarifications-And-Alignment</t>
  </si>
  <si>
    <t>ARC-2015-1898R01</t>
  </si>
  <si>
    <t>App-ID Use Cases, Syntax and Attributes</t>
  </si>
  <si>
    <t>Darold Hemphill (iconectiv)</t>
  </si>
  <si>
    <t>ARC-2015-1897R01</t>
  </si>
  <si>
    <t>ARC-2015-1896</t>
  </si>
  <si>
    <t>procedure_notification_target_removal</t>
  </si>
  <si>
    <t>Huawei, LGE</t>
  </si>
  <si>
    <t>ARC-2015-1895</t>
  </si>
  <si>
    <t>TS-0014-LWM2M_Object Transport and Interworking</t>
  </si>
  <si>
    <t>Gemalto N.V</t>
  </si>
  <si>
    <t>ARC-2015-1894</t>
  </si>
  <si>
    <t>schedule Resource Procedures Release2</t>
  </si>
  <si>
    <t>ARC-2015-1893</t>
  </si>
  <si>
    <t>NOTIFY Release2</t>
  </si>
  <si>
    <t>ARC-2015-1892</t>
  </si>
  <si>
    <t>NOTIFY Release1</t>
  </si>
  <si>
    <t>ARC-2015-1891</t>
  </si>
  <si>
    <t>Non-deregistration related DELETE procedure Release2</t>
  </si>
  <si>
    <t>ARC-2015-1890</t>
  </si>
  <si>
    <t>Non-deregistration related DELETE procedure Release1</t>
  </si>
  <si>
    <t>ARC-2015-1889</t>
  </si>
  <si>
    <t>UPDATE Release2</t>
  </si>
  <si>
    <t>ARC-2015-1888</t>
  </si>
  <si>
    <t>UPDATE Release1</t>
  </si>
  <si>
    <t>ARC-2015-1887R01</t>
  </si>
  <si>
    <t>CSE Registration procedure Release2</t>
  </si>
  <si>
    <t>ARC-2015-1886R01</t>
  </si>
  <si>
    <t>CSE Registration procedure Release1</t>
  </si>
  <si>
    <t>ARC-2015-1885R01</t>
  </si>
  <si>
    <t>RETRIEVE Release2</t>
  </si>
  <si>
    <t>ARC-2015-1884R01</t>
  </si>
  <si>
    <t>RETRIEVE Release1</t>
  </si>
  <si>
    <t>ARC-2015-1883R01</t>
  </si>
  <si>
    <t>Non-registration related CREATE procedure Release2</t>
  </si>
  <si>
    <t>ARC-2015-1882R01</t>
  </si>
  <si>
    <t>Non-registration related CREATE procedure Release1</t>
  </si>
  <si>
    <t>ARC-2015-1881</t>
  </si>
  <si>
    <t>Structure of locationPolicy resource Release2</t>
  </si>
  <si>
    <t>ARC-2015-1880</t>
  </si>
  <si>
    <t>Structure of serviceSubscribeNode resource Release2</t>
  </si>
  <si>
    <t>ARC-2015-1879</t>
  </si>
  <si>
    <t>Structure of serviceSubscribeNode resource Release1</t>
  </si>
  <si>
    <t>ARC-2015-1878</t>
  </si>
  <si>
    <t>Resource Type schedule Release2</t>
  </si>
  <si>
    <t>ARC-2015-1877</t>
  </si>
  <si>
    <t>Resource Type schedule Release1</t>
  </si>
  <si>
    <t>ARC-2015-1876</t>
  </si>
  <si>
    <t>Structure of group resource Release2</t>
  </si>
  <si>
    <t>ARC-2015-1875</t>
  </si>
  <si>
    <t>Structure of group resource Release1</t>
  </si>
  <si>
    <t>ARC-2015-1874</t>
  </si>
  <si>
    <t>Structure of container resource Release2</t>
  </si>
  <si>
    <t>ARC-2015-1873</t>
  </si>
  <si>
    <t>Structure of container resource Release1</t>
  </si>
  <si>
    <t>ARC-2015-1872</t>
  </si>
  <si>
    <t>Resource Type AE Release2</t>
  </si>
  <si>
    <t>ARC-2015-1871</t>
  </si>
  <si>
    <t>Resource Type AE Release1</t>
  </si>
  <si>
    <t>ARC-2015-1870</t>
  </si>
  <si>
    <t>Structure of &lt; remoteCSE&gt; resource Release2</t>
  </si>
  <si>
    <t>ARC-2015-1869</t>
  </si>
  <si>
    <t>Structure of &lt; remoteCSE&gt; resource Release1</t>
  </si>
  <si>
    <t>ARC-2015-1868</t>
  </si>
  <si>
    <t>General Procedure for Location Request Release2</t>
  </si>
  <si>
    <t>ARC-2015-1867</t>
  </si>
  <si>
    <t>General Procedure for Location Request Release1</t>
  </si>
  <si>
    <t>Asynchronous Case Release2</t>
  </si>
  <si>
    <t>Asynchronous Case Release1</t>
  </si>
  <si>
    <t>Schedule for AE resource_mirror</t>
  </si>
  <si>
    <t>ARC-2015-1863</t>
  </si>
  <si>
    <t>pollingChannel multiplicity mirror</t>
  </si>
  <si>
    <t>ARC-2015-1862</t>
  </si>
  <si>
    <t>pollingChannel multiplicity</t>
  </si>
  <si>
    <t>ARC-2015-1861</t>
  </si>
  <si>
    <t>Summary of Request Message Parameters Release2</t>
  </si>
  <si>
    <t>ARC-2015-1860</t>
  </si>
  <si>
    <t>Summary of Request Message Parameters Release1</t>
  </si>
  <si>
    <t>ARC-2015-1859</t>
  </si>
  <si>
    <t>CR stateTag clarification</t>
  </si>
  <si>
    <t>ARC-2015-1858</t>
  </si>
  <si>
    <t>TS-0014-LWM2M_IPE_Administration</t>
  </si>
  <si>
    <t>ARC-2015-1856</t>
  </si>
  <si>
    <t>CR parameter default values(R2)</t>
  </si>
  <si>
    <t>ARC-2015-1855</t>
  </si>
  <si>
    <t>CR parameter default values</t>
  </si>
  <si>
    <t>ARC-2015-1854R01</t>
  </si>
  <si>
    <t>CR contentInstance clarification(R2)</t>
  </si>
  <si>
    <t>ARC-2015-1853R01</t>
  </si>
  <si>
    <t>CR contentInstance clarification</t>
  </si>
  <si>
    <t>ARC-2015-1852</t>
  </si>
  <si>
    <t>CR container clarification(R2)</t>
  </si>
  <si>
    <t>ARC-2015-1851</t>
  </si>
  <si>
    <t>CR container clarification</t>
  </si>
  <si>
    <t>locationUpdatePeriod UPDATE</t>
  </si>
  <si>
    <t>ARC-2015-1849</t>
  </si>
  <si>
    <t>CR to TS 0001 for 3GPP Interface update</t>
  </si>
  <si>
    <t>AT&amp;T, Intel Corperation</t>
  </si>
  <si>
    <t>ARC-2015-1848</t>
  </si>
  <si>
    <t>Discussion paper for interworking with 3GPP R13 MTC</t>
  </si>
  <si>
    <t>AT&amp;T; Intel Corporation</t>
  </si>
  <si>
    <t>ARC-2015-1845</t>
  </si>
  <si>
    <t>CR for locationPolicy Procedures</t>
  </si>
  <si>
    <t>ARC-2015-1844</t>
  </si>
  <si>
    <t>semanticDescriptor resource</t>
  </si>
  <si>
    <t>Omar Elloumi, ALU (ATIS), Martin Bauer NEC Europe Ltd. (ETSI)  Joerg Swetina, NEC Europe Ltd. (ETSI)  Ataru Kobayashi, NEC Corporation (TTC)  Mahdi Ben Alaya, LAAS-CNRS (ETSI)  Khalil Drira, LAAS-CNRS (ETSI)</t>
  </si>
  <si>
    <t>ARC-2015-1843</t>
  </si>
  <si>
    <t>TS-0007-Service_Components-V0_8_1_Draft-Baseline</t>
  </si>
  <si>
    <t>ARC-2015-1835R02</t>
  </si>
  <si>
    <t>CR resourceStatus</t>
  </si>
  <si>
    <t>ARC-2015-1829R02</t>
  </si>
  <si>
    <t>TS-0014-LWM2M_Object_Subscription</t>
  </si>
  <si>
    <t>Tim Carey, ALU, timothy.carey@alcatel-lucent.com</t>
  </si>
  <si>
    <t>ARC-2015-1793R01</t>
  </si>
  <si>
    <t>WG2/WG4</t>
  </si>
  <si>
    <t>WG2/WG5</t>
  </si>
  <si>
    <t>Container</t>
  </si>
  <si>
    <t>Parameters</t>
  </si>
  <si>
    <t>3GPP IWK</t>
  </si>
  <si>
    <t>LWM2M</t>
  </si>
  <si>
    <t>Resource Status</t>
  </si>
  <si>
    <t>Semantics</t>
  </si>
  <si>
    <t>SoA</t>
  </si>
  <si>
    <t>Polling Channel</t>
  </si>
  <si>
    <t>Schedule</t>
  </si>
  <si>
    <t>Group</t>
  </si>
  <si>
    <t>App-ID</t>
  </si>
  <si>
    <t>Basic: AE</t>
  </si>
  <si>
    <t>RemoteCSE</t>
  </si>
  <si>
    <t>TS-0007</t>
  </si>
  <si>
    <t>TS-0014</t>
  </si>
  <si>
    <t>CSF</t>
  </si>
  <si>
    <t xml:space="preserve">IDs </t>
  </si>
  <si>
    <t>Resource ID</t>
  </si>
  <si>
    <t>Structure</t>
  </si>
  <si>
    <t>WI-transaction_enablement</t>
  </si>
  <si>
    <t>WI-action_triggering</t>
  </si>
  <si>
    <t>TP-2015-0680</t>
  </si>
  <si>
    <t>ARC-2015-1909R01</t>
  </si>
  <si>
    <t>Agreed</t>
  </si>
  <si>
    <t>ARC-2015-1910R01</t>
  </si>
  <si>
    <t>ARC-2015-1911</t>
  </si>
  <si>
    <t>CR_for_locationPolicy_Procedures_Rel_2</t>
  </si>
  <si>
    <t>ARC-2015-1861R01</t>
  </si>
  <si>
    <t>ARC-2015-1860R01</t>
  </si>
  <si>
    <t>Target Notification Deletion Policies</t>
  </si>
  <si>
    <t>Ericsson</t>
  </si>
  <si>
    <t>Huawei Technologies Co., Ltd.</t>
  </si>
  <si>
    <t>PRO-2015-0778</t>
  </si>
  <si>
    <t>Generic resource request procedure for originator</t>
  </si>
  <si>
    <t>PRO-2015-0779</t>
  </si>
  <si>
    <t>Generic response procedure for receiver</t>
  </si>
  <si>
    <t>PRO-2015-0768</t>
  </si>
  <si>
    <t>CR_parameter_default_values</t>
  </si>
  <si>
    <t>PRO-2015-0773</t>
  </si>
  <si>
    <t>PRO-2015-0796</t>
  </si>
  <si>
    <t>ARC-2015-1850R01</t>
  </si>
  <si>
    <t>ARC-2015-1881R01</t>
  </si>
  <si>
    <t>PRO-2015-0774</t>
  </si>
  <si>
    <t>ARC-2015-1855R01</t>
  </si>
  <si>
    <t>ARC-2015-1856R01</t>
  </si>
  <si>
    <t>ARC-2015-1856R02</t>
  </si>
  <si>
    <t>ARC-2015-1855R02</t>
  </si>
  <si>
    <t>PPM and oneM2M</t>
  </si>
  <si>
    <t>ARC-2015-1912</t>
  </si>
  <si>
    <t>Request Release1</t>
  </si>
  <si>
    <t>ARC-2015-1913</t>
  </si>
  <si>
    <t>Request Release2</t>
  </si>
  <si>
    <t>ARC-2015-1914</t>
  </si>
  <si>
    <t>locationUpdatePeriod UPDATE(R1)</t>
  </si>
  <si>
    <t>ARC-2015-1850R02</t>
  </si>
  <si>
    <t>ARC-2015-1915</t>
  </si>
  <si>
    <t>Resource-Request-Attributes-Duplication</t>
  </si>
  <si>
    <t>ARC-2015-1834R02</t>
  </si>
  <si>
    <t>ARC-2015-1871R01</t>
  </si>
  <si>
    <t>ARC-2015-1872R01</t>
  </si>
  <si>
    <t>ARC-2015-1892R01</t>
  </si>
  <si>
    <t>ARC-2015-1893R01</t>
  </si>
  <si>
    <t>ARC-2015-1886R02</t>
  </si>
  <si>
    <t>ARC-2015-1887R02</t>
  </si>
  <si>
    <t>ARC-2015-1882R02</t>
  </si>
  <si>
    <t>ARC-2015-1883R02</t>
  </si>
  <si>
    <t>ARC-2015-1884R02</t>
  </si>
  <si>
    <t>ARC-2015-1885R02</t>
  </si>
  <si>
    <t>ARC-2015-1888R01</t>
  </si>
  <si>
    <t>ARC-2015-1889R01</t>
  </si>
  <si>
    <t>ARC-2015-1890R01</t>
  </si>
  <si>
    <t>ARC-2015-1891R01</t>
  </si>
  <si>
    <t>ARC-2015-1865R01</t>
  </si>
  <si>
    <t>ARC-2015-1866R01</t>
  </si>
  <si>
    <t>Schedule for AE resource</t>
  </si>
  <si>
    <t>SEC-2015-0520R02</t>
  </si>
  <si>
    <t>KDDI Corporation</t>
  </si>
  <si>
    <t>TP-2015-0681R01</t>
  </si>
  <si>
    <t>ARC-2015-1864R02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</si>
</sst>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theme="0"/>
      <name val="Calibri"/>
      <family val="2"/>
      <scheme val="minor"/>
    </font>
    <font>
      <sz val="11"/>
      <color indexed="8"/>
      <name val="Trebuchet MS"/>
      <family val="2"/>
    </font>
    <font>
      <sz val="11"/>
      <color indexed="60"/>
      <name val="Trebuchet MS"/>
      <family val="2"/>
    </font>
    <font>
      <b/>
      <sz val="11"/>
      <color indexed="52"/>
      <name val="Trebuchet MS"/>
      <family val="2"/>
    </font>
    <font>
      <sz val="11"/>
      <color indexed="52"/>
      <name val="Trebuchet MS"/>
      <family val="2"/>
    </font>
    <font>
      <sz val="11"/>
      <color theme="1"/>
      <name val="Trebuchet MS"/>
      <family val="2"/>
    </font>
    <font>
      <sz val="11"/>
      <color theme="0"/>
      <name val="Trebuchet MS"/>
      <family val="2"/>
    </font>
    <font>
      <sz val="11"/>
      <color rgb="FFFF0000"/>
      <name val="Trebuchet MS"/>
      <family val="2"/>
    </font>
    <font>
      <sz val="11"/>
      <color rgb="FF3F3F76"/>
      <name val="Trebuchet MS"/>
      <family val="2"/>
    </font>
    <font>
      <sz val="11"/>
      <color rgb="FF9C0006"/>
      <name val="Trebuchet MS"/>
      <family val="2"/>
    </font>
    <font>
      <sz val="11"/>
      <color rgb="FF006100"/>
      <name val="Trebuchet MS"/>
      <family val="2"/>
    </font>
    <font>
      <b/>
      <sz val="11"/>
      <color rgb="FF3F3F3F"/>
      <name val="Trebuchet MS"/>
      <family val="2"/>
    </font>
    <font>
      <i/>
      <sz val="11"/>
      <color rgb="FF7F7F7F"/>
      <name val="Trebuchet MS"/>
      <family val="2"/>
    </font>
    <font>
      <b/>
      <sz val="15"/>
      <color theme="3"/>
      <name val="Trebuchet MS"/>
      <family val="2"/>
    </font>
    <font>
      <b/>
      <sz val="13"/>
      <color theme="3"/>
      <name val="Trebuchet MS"/>
      <family val="2"/>
    </font>
    <font>
      <b/>
      <sz val="11"/>
      <color theme="3"/>
      <name val="Trebuchet MS"/>
      <family val="2"/>
    </font>
    <font>
      <b/>
      <sz val="11"/>
      <color theme="1"/>
      <name val="Trebuchet MS"/>
      <family val="2"/>
    </font>
    <font>
      <b/>
      <sz val="11"/>
      <color theme="0"/>
      <name val="Trebuchet MS"/>
      <family val="2"/>
    </font>
    <font>
      <sz val="11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B050"/>
      <name val="Calibri"/>
      <family val="2"/>
      <scheme val="minor"/>
    </font>
  </fonts>
  <fills count="28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2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0">
    <xf numFmtId="0" fontId="0" fillId="0" borderId="0"/>
    <xf numFmtId="0" fontId="3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7" borderId="0" applyNumberFormat="0" applyBorder="0" applyAlignment="0" applyProtection="0"/>
    <xf numFmtId="0" fontId="8" fillId="9" borderId="0" applyNumberFormat="0" applyBorder="0" applyAlignment="0" applyProtection="0"/>
    <xf numFmtId="0" fontId="8" fillId="16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6" borderId="0" applyNumberFormat="0" applyBorder="0" applyAlignment="0" applyProtection="0"/>
    <xf numFmtId="0" fontId="8" fillId="8" borderId="0" applyNumberFormat="0" applyBorder="0" applyAlignment="0" applyProtection="0"/>
    <xf numFmtId="0" fontId="8" fillId="10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18" borderId="0" applyNumberFormat="0" applyBorder="0" applyAlignment="0" applyProtection="0"/>
    <xf numFmtId="0" fontId="9" fillId="21" borderId="0" applyNumberFormat="0" applyBorder="0" applyAlignment="0" applyProtection="0"/>
    <xf numFmtId="0" fontId="9" fillId="16" borderId="0" applyNumberFormat="0" applyBorder="0" applyAlignment="0" applyProtection="0"/>
    <xf numFmtId="0" fontId="9" fillId="22" borderId="0" applyNumberFormat="0" applyBorder="0" applyAlignment="0" applyProtection="0"/>
    <xf numFmtId="0" fontId="9" fillId="15" borderId="0" applyNumberFormat="0" applyBorder="0" applyAlignment="0" applyProtection="0"/>
    <xf numFmtId="0" fontId="3" fillId="24" borderId="0" applyNumberFormat="0" applyBorder="0" applyAlignment="0" applyProtection="0"/>
    <xf numFmtId="0" fontId="9" fillId="22" borderId="0" applyNumberFormat="0" applyBorder="0" applyAlignment="0" applyProtection="0"/>
    <xf numFmtId="0" fontId="3" fillId="25" borderId="0" applyNumberFormat="0" applyBorder="0" applyAlignment="0" applyProtection="0"/>
    <xf numFmtId="0" fontId="9" fillId="25" borderId="0" applyNumberFormat="0" applyBorder="0" applyAlignment="0" applyProtection="0"/>
    <xf numFmtId="0" fontId="3" fillId="26" borderId="0" applyNumberFormat="0" applyBorder="0" applyAlignment="0" applyProtection="0"/>
    <xf numFmtId="0" fontId="9" fillId="26" borderId="0" applyNumberFormat="0" applyBorder="0" applyAlignment="0" applyProtection="0"/>
    <xf numFmtId="0" fontId="3" fillId="23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3" fillId="27" borderId="0" applyNumberFormat="0" applyBorder="0" applyAlignment="0" applyProtection="0"/>
    <xf numFmtId="0" fontId="9" fillId="27" borderId="0" applyNumberFormat="0" applyBorder="0" applyAlignment="0" applyProtection="0"/>
    <xf numFmtId="0" fontId="10" fillId="0" borderId="0" applyNumberFormat="0" applyFill="0" applyBorder="0" applyAlignment="0" applyProtection="0"/>
    <xf numFmtId="0" fontId="6" fillId="4" borderId="4" applyNumberFormat="0" applyAlignment="0" applyProtection="0"/>
    <xf numFmtId="0" fontId="7" fillId="0" borderId="8" applyNumberFormat="0" applyFill="0" applyAlignment="0" applyProtection="0"/>
    <xf numFmtId="0" fontId="4" fillId="6" borderId="7" applyNumberFormat="0" applyFont="0" applyAlignment="0" applyProtection="0"/>
    <xf numFmtId="0" fontId="11" fillId="3" borderId="4" applyNumberFormat="0" applyAlignment="0" applyProtection="0"/>
    <xf numFmtId="0" fontId="12" fillId="17" borderId="0" applyNumberFormat="0" applyBorder="0" applyAlignment="0" applyProtection="0"/>
    <xf numFmtId="0" fontId="5" fillId="2" borderId="0" applyNumberFormat="0" applyBorder="0" applyAlignment="0" applyProtection="0"/>
    <xf numFmtId="0" fontId="8" fillId="0" borderId="0"/>
    <xf numFmtId="0" fontId="13" fillId="19" borderId="0" applyNumberFormat="0" applyBorder="0" applyAlignment="0" applyProtection="0"/>
    <xf numFmtId="0" fontId="14" fillId="4" borderId="5" applyNumberFormat="0" applyAlignment="0" applyProtection="0"/>
    <xf numFmtId="0" fontId="1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0" borderId="10" applyNumberFormat="0" applyFill="0" applyAlignment="0" applyProtection="0"/>
    <xf numFmtId="0" fontId="18" fillId="0" borderId="11" applyNumberFormat="0" applyFill="0" applyAlignment="0" applyProtection="0"/>
    <xf numFmtId="0" fontId="18" fillId="0" borderId="0" applyNumberFormat="0" applyFill="0" applyBorder="0" applyAlignment="0" applyProtection="0"/>
    <xf numFmtId="0" fontId="1" fillId="0" borderId="12" applyNumberFormat="0" applyFill="0" applyAlignment="0" applyProtection="0"/>
    <xf numFmtId="0" fontId="19" fillId="0" borderId="13" applyNumberFormat="0" applyFill="0" applyAlignment="0" applyProtection="0"/>
    <xf numFmtId="0" fontId="20" fillId="5" borderId="6" applyNumberFormat="0" applyAlignment="0" applyProtection="0"/>
  </cellStyleXfs>
  <cellXfs count="46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Border="1"/>
    <xf numFmtId="0" fontId="1" fillId="0" borderId="3" xfId="0" applyFont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0" fillId="0" borderId="0" xfId="0"/>
    <xf numFmtId="0" fontId="1" fillId="0" borderId="14" xfId="0" applyFont="1" applyBorder="1" applyAlignment="1">
      <alignment horizontal="center" vertical="center"/>
    </xf>
    <xf numFmtId="22" fontId="0" fillId="0" borderId="0" xfId="0" applyNumberFormat="1"/>
    <xf numFmtId="0" fontId="0" fillId="0" borderId="0" xfId="0"/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/>
    <xf numFmtId="0" fontId="22" fillId="0" borderId="14" xfId="0" quotePrefix="1" applyFont="1" applyFill="1" applyBorder="1" applyAlignment="1">
      <alignment horizontal="center" vertical="center"/>
    </xf>
    <xf numFmtId="0" fontId="22" fillId="0" borderId="1" xfId="0" quotePrefix="1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/>
    </xf>
    <xf numFmtId="0" fontId="22" fillId="0" borderId="2" xfId="0" applyFont="1" applyFill="1" applyBorder="1" applyAlignment="1">
      <alignment horizontal="center" vertical="center"/>
    </xf>
    <xf numFmtId="0" fontId="22" fillId="0" borderId="14" xfId="0" applyFont="1" applyFill="1" applyBorder="1" applyAlignment="1">
      <alignment horizontal="center" vertical="center"/>
    </xf>
    <xf numFmtId="0" fontId="22" fillId="0" borderId="14" xfId="0" applyFont="1" applyBorder="1" applyAlignment="1">
      <alignment horizontal="center" vertical="center"/>
    </xf>
    <xf numFmtId="20" fontId="22" fillId="0" borderId="14" xfId="0" applyNumberFormat="1" applyFont="1" applyFill="1" applyBorder="1" applyAlignment="1">
      <alignment horizontal="center" vertical="center"/>
    </xf>
    <xf numFmtId="20" fontId="22" fillId="0" borderId="18" xfId="0" applyNumberFormat="1" applyFont="1" applyFill="1" applyBorder="1" applyAlignment="1">
      <alignment horizontal="center" vertical="center"/>
    </xf>
    <xf numFmtId="20" fontId="22" fillId="0" borderId="19" xfId="0" applyNumberFormat="1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20" fontId="22" fillId="0" borderId="1" xfId="0" applyNumberFormat="1" applyFont="1" applyFill="1" applyBorder="1" applyAlignment="1">
      <alignment horizontal="center" vertical="center"/>
    </xf>
    <xf numFmtId="20" fontId="22" fillId="0" borderId="15" xfId="0" applyNumberFormat="1" applyFont="1" applyFill="1" applyBorder="1" applyAlignment="1">
      <alignment horizontal="center" vertical="center"/>
    </xf>
    <xf numFmtId="20" fontId="22" fillId="0" borderId="16" xfId="0" applyNumberFormat="1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1" fillId="0" borderId="1" xfId="0" quotePrefix="1" applyFont="1" applyFill="1" applyBorder="1" applyAlignment="1">
      <alignment horizontal="center" vertical="center"/>
    </xf>
    <xf numFmtId="20" fontId="21" fillId="0" borderId="1" xfId="0" applyNumberFormat="1" applyFont="1" applyFill="1" applyBorder="1" applyAlignment="1">
      <alignment horizontal="center" vertical="center"/>
    </xf>
    <xf numFmtId="20" fontId="21" fillId="0" borderId="15" xfId="0" applyNumberFormat="1" applyFont="1" applyFill="1" applyBorder="1" applyAlignment="1">
      <alignment horizontal="center" vertical="center"/>
    </xf>
    <xf numFmtId="20" fontId="21" fillId="0" borderId="16" xfId="0" applyNumberFormat="1" applyFont="1" applyBorder="1" applyAlignment="1">
      <alignment horizontal="center" vertical="center"/>
    </xf>
    <xf numFmtId="20" fontId="22" fillId="0" borderId="17" xfId="0" applyNumberFormat="1" applyFont="1" applyBorder="1" applyAlignment="1">
      <alignment horizontal="center" vertical="center"/>
    </xf>
    <xf numFmtId="0" fontId="23" fillId="0" borderId="1" xfId="0" quotePrefix="1" applyFont="1" applyFill="1" applyBorder="1" applyAlignment="1">
      <alignment horizontal="center" vertical="center"/>
    </xf>
    <xf numFmtId="0" fontId="24" fillId="0" borderId="2" xfId="0" quotePrefix="1" applyFont="1" applyFill="1" applyBorder="1" applyAlignment="1">
      <alignment horizontal="center" vertical="center"/>
    </xf>
    <xf numFmtId="20" fontId="22" fillId="0" borderId="2" xfId="0" applyNumberFormat="1" applyFont="1" applyFill="1" applyBorder="1" applyAlignment="1">
      <alignment horizontal="center" vertical="center"/>
    </xf>
    <xf numFmtId="20" fontId="22" fillId="0" borderId="20" xfId="0" applyNumberFormat="1" applyFont="1" applyFill="1" applyBorder="1" applyAlignment="1">
      <alignment horizontal="center" vertical="center"/>
    </xf>
    <xf numFmtId="0" fontId="23" fillId="0" borderId="2" xfId="0" quotePrefix="1" applyFont="1" applyFill="1" applyBorder="1" applyAlignment="1">
      <alignment horizontal="center" vertical="center"/>
    </xf>
    <xf numFmtId="0" fontId="21" fillId="0" borderId="14" xfId="0" applyFont="1" applyFill="1" applyBorder="1" applyAlignment="1">
      <alignment horizontal="center" vertical="center"/>
    </xf>
    <xf numFmtId="0" fontId="21" fillId="0" borderId="14" xfId="0" applyFont="1" applyBorder="1" applyAlignment="1">
      <alignment horizontal="center" vertical="center"/>
    </xf>
    <xf numFmtId="20" fontId="21" fillId="0" borderId="14" xfId="0" applyNumberFormat="1" applyFont="1" applyFill="1" applyBorder="1" applyAlignment="1">
      <alignment horizontal="center" vertical="center"/>
    </xf>
    <xf numFmtId="20" fontId="21" fillId="0" borderId="18" xfId="0" applyNumberFormat="1" applyFont="1" applyFill="1" applyBorder="1" applyAlignment="1">
      <alignment horizontal="center" vertical="center"/>
    </xf>
    <xf numFmtId="20" fontId="21" fillId="0" borderId="19" xfId="0" applyNumberFormat="1" applyFont="1" applyBorder="1" applyAlignment="1">
      <alignment horizontal="center" vertical="center"/>
    </xf>
    <xf numFmtId="22" fontId="0" fillId="0" borderId="0" xfId="0" applyNumberFormat="1" applyAlignment="1">
      <alignment horizontal="center"/>
    </xf>
  </cellXfs>
  <cellStyles count="50">
    <cellStyle name="20 % - Accent1 2" xfId="2"/>
    <cellStyle name="20 % - Accent2 2" xfId="3"/>
    <cellStyle name="20 % - Accent3 2" xfId="4"/>
    <cellStyle name="20 % - Accent4 2" xfId="5"/>
    <cellStyle name="20 % - Accent5 2" xfId="6"/>
    <cellStyle name="20 % - Accent6 2" xfId="7"/>
    <cellStyle name="40 % - Accent1 2" xfId="8"/>
    <cellStyle name="40 % - Accent2 2" xfId="9"/>
    <cellStyle name="40 % - Accent3 2" xfId="10"/>
    <cellStyle name="40 % - Accent4 2" xfId="11"/>
    <cellStyle name="40 % - Accent5 2" xfId="12"/>
    <cellStyle name="40 % - Accent6 2" xfId="13"/>
    <cellStyle name="60 % - Accent1 2" xfId="14"/>
    <cellStyle name="60 % - Accent2 2" xfId="15"/>
    <cellStyle name="60 % - Accent3 2" xfId="16"/>
    <cellStyle name="60 % - Accent4 2" xfId="17"/>
    <cellStyle name="60 % - Accent5 2" xfId="18"/>
    <cellStyle name="60 % - Accent6 2" xfId="19"/>
    <cellStyle name="Accent1 2" xfId="21"/>
    <cellStyle name="Accent1 3" xfId="20"/>
    <cellStyle name="Accent2 2" xfId="23"/>
    <cellStyle name="Accent2 3" xfId="22"/>
    <cellStyle name="Accent3 2" xfId="25"/>
    <cellStyle name="Accent3 3" xfId="24"/>
    <cellStyle name="Accent4 2" xfId="27"/>
    <cellStyle name="Accent4 3" xfId="26"/>
    <cellStyle name="Accent5" xfId="1" builtinId="45" customBuiltin="1"/>
    <cellStyle name="Accent5 2" xfId="28"/>
    <cellStyle name="Accent6 2" xfId="30"/>
    <cellStyle name="Accent6 3" xfId="29"/>
    <cellStyle name="Avertissement 2" xfId="31"/>
    <cellStyle name="Calcul 2" xfId="32"/>
    <cellStyle name="Cellule liée 2" xfId="33"/>
    <cellStyle name="Commentaire 2" xfId="34"/>
    <cellStyle name="Entrée 2" xfId="35"/>
    <cellStyle name="Insatisfaisant 2" xfId="36"/>
    <cellStyle name="Neutre 2" xfId="37"/>
    <cellStyle name="Normal" xfId="0" builtinId="0"/>
    <cellStyle name="Normal 2" xfId="38"/>
    <cellStyle name="Satisfaisant 2" xfId="39"/>
    <cellStyle name="Sortie 2" xfId="40"/>
    <cellStyle name="Texte explicatif 2" xfId="41"/>
    <cellStyle name="Titre 2" xfId="42"/>
    <cellStyle name="Titre 1 2" xfId="43"/>
    <cellStyle name="Titre 2 2" xfId="44"/>
    <cellStyle name="Titre 3 2" xfId="45"/>
    <cellStyle name="Titre 4 2" xfId="46"/>
    <cellStyle name="Total 2" xfId="48"/>
    <cellStyle name="Total 3" xfId="47"/>
    <cellStyle name="Vérification 2" xfId="49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T128"/>
  <sheetViews>
    <sheetView tabSelected="1" zoomScaleNormal="100" workbookViewId="0"/>
  </sheetViews>
  <sheetFormatPr baseColWidth="10" defaultColWidth="11.42578125" defaultRowHeight="15" x14ac:dyDescent="0.25"/>
  <cols>
    <col min="1" max="1" width="18.7109375" customWidth="1"/>
    <col min="2" max="2" width="48.7109375" customWidth="1"/>
    <col min="3" max="3" width="20.7109375" customWidth="1"/>
    <col min="4" max="4" width="17.7109375" style="11" customWidth="1"/>
    <col min="5" max="5" width="10.7109375" style="11" customWidth="1"/>
    <col min="6" max="7" width="16.7109375" style="11" customWidth="1"/>
    <col min="8" max="8" width="10.7109375" style="3" customWidth="1"/>
    <col min="9" max="10" width="12.140625" style="3" customWidth="1"/>
    <col min="11" max="11" width="3.42578125" customWidth="1"/>
    <col min="12" max="12" width="14.85546875" bestFit="1" customWidth="1"/>
    <col min="13" max="13" width="7.42578125" bestFit="1" customWidth="1"/>
    <col min="14" max="14" width="16.7109375" customWidth="1"/>
  </cols>
  <sheetData>
    <row r="1" spans="1:20" ht="30" x14ac:dyDescent="0.25">
      <c r="A1" s="1" t="s">
        <v>32</v>
      </c>
      <c r="B1" s="1" t="s">
        <v>33</v>
      </c>
      <c r="C1" s="1" t="s">
        <v>34</v>
      </c>
      <c r="D1" s="2" t="s">
        <v>36</v>
      </c>
      <c r="E1" s="2" t="s">
        <v>35</v>
      </c>
      <c r="F1" s="2" t="s">
        <v>30</v>
      </c>
      <c r="G1" s="2" t="s">
        <v>31</v>
      </c>
      <c r="H1" s="2" t="s">
        <v>3</v>
      </c>
      <c r="I1" s="2" t="s">
        <v>40</v>
      </c>
      <c r="J1" s="2" t="s">
        <v>41</v>
      </c>
    </row>
    <row r="2" spans="1:20" x14ac:dyDescent="0.25">
      <c r="A2" s="10" t="s">
        <v>81</v>
      </c>
      <c r="B2" s="10" t="s">
        <v>82</v>
      </c>
      <c r="C2" s="10" t="s">
        <v>64</v>
      </c>
      <c r="D2" s="45">
        <v>42141.69127314815</v>
      </c>
      <c r="E2" s="11" t="s">
        <v>1</v>
      </c>
      <c r="F2" s="11" t="s">
        <v>69</v>
      </c>
      <c r="G2" s="11" t="s">
        <v>70</v>
      </c>
      <c r="H2" s="11" t="s">
        <v>10</v>
      </c>
      <c r="I2" s="12">
        <f>VLOOKUP(H2,L$4:M$38,2,FALSE)</f>
        <v>3</v>
      </c>
      <c r="J2" s="11">
        <v>1</v>
      </c>
      <c r="L2" s="4"/>
      <c r="M2" s="4"/>
      <c r="N2" s="4"/>
      <c r="O2" s="4"/>
      <c r="P2" s="4"/>
      <c r="Q2" s="4"/>
      <c r="R2" s="4"/>
      <c r="S2" s="4"/>
      <c r="T2" s="7"/>
    </row>
    <row r="3" spans="1:20" x14ac:dyDescent="0.25">
      <c r="A3" s="10" t="s">
        <v>241</v>
      </c>
      <c r="B3" s="10" t="s">
        <v>82</v>
      </c>
      <c r="C3" s="10" t="s">
        <v>64</v>
      </c>
      <c r="D3" s="45">
        <v>42142.171064814815</v>
      </c>
      <c r="E3" s="11" t="s">
        <v>1</v>
      </c>
      <c r="F3" s="11" t="s">
        <v>69</v>
      </c>
      <c r="G3" s="11" t="s">
        <v>70</v>
      </c>
      <c r="H3" s="11" t="s">
        <v>10</v>
      </c>
      <c r="I3" s="12">
        <f>VLOOKUP(H3,L$4:M$38,2,FALSE)</f>
        <v>3</v>
      </c>
      <c r="J3" s="11">
        <v>2</v>
      </c>
      <c r="L3" s="5" t="s">
        <v>37</v>
      </c>
      <c r="M3" s="5" t="s">
        <v>40</v>
      </c>
      <c r="N3" s="5" t="s">
        <v>38</v>
      </c>
      <c r="O3" s="5" t="s">
        <v>5</v>
      </c>
      <c r="P3" s="5" t="s">
        <v>6</v>
      </c>
      <c r="Q3" s="5" t="s">
        <v>7</v>
      </c>
      <c r="R3" s="5" t="s">
        <v>8</v>
      </c>
      <c r="S3" s="8" t="s">
        <v>39</v>
      </c>
      <c r="T3" s="6" t="s">
        <v>42</v>
      </c>
    </row>
    <row r="4" spans="1:20" x14ac:dyDescent="0.25">
      <c r="A4" s="10" t="s">
        <v>243</v>
      </c>
      <c r="B4" s="10" t="s">
        <v>80</v>
      </c>
      <c r="C4" s="10" t="s">
        <v>64</v>
      </c>
      <c r="D4" s="45">
        <v>42142.148831018516</v>
      </c>
      <c r="E4" s="11" t="s">
        <v>1</v>
      </c>
      <c r="F4" s="11" t="s">
        <v>69</v>
      </c>
      <c r="G4" s="11" t="s">
        <v>70</v>
      </c>
      <c r="H4" s="11" t="s">
        <v>10</v>
      </c>
      <c r="I4" s="12">
        <f>VLOOKUP(H4,L$4:M$38,2,FALSE)</f>
        <v>3</v>
      </c>
      <c r="J4" s="11">
        <v>3</v>
      </c>
      <c r="L4" s="18" t="s">
        <v>51</v>
      </c>
      <c r="M4" s="19">
        <v>1</v>
      </c>
      <c r="N4" s="14"/>
      <c r="O4" s="18" t="s">
        <v>4</v>
      </c>
      <c r="P4" s="20">
        <v>0.33333333333333331</v>
      </c>
      <c r="Q4" s="20">
        <v>0.375</v>
      </c>
      <c r="R4" s="21">
        <f t="shared" ref="R4:R5" si="0">Q4-P4</f>
        <v>4.1666666666666685E-2</v>
      </c>
      <c r="S4" s="18">
        <f>COUNTIFS(H$2:H$520,L4,J$2:J$520,"&lt;99")</f>
        <v>0</v>
      </c>
      <c r="T4" s="22">
        <f t="shared" ref="T4:T34" si="1">IF(S4&gt;0,R4/S4,0)</f>
        <v>0</v>
      </c>
    </row>
    <row r="5" spans="1:20" x14ac:dyDescent="0.25">
      <c r="A5" s="10" t="s">
        <v>102</v>
      </c>
      <c r="B5" s="10" t="s">
        <v>103</v>
      </c>
      <c r="C5" s="10" t="s">
        <v>101</v>
      </c>
      <c r="D5" s="45">
        <v>42134.652743055558</v>
      </c>
      <c r="E5" s="11" t="s">
        <v>1</v>
      </c>
      <c r="F5" s="12" t="s">
        <v>75</v>
      </c>
      <c r="H5" s="11" t="s">
        <v>10</v>
      </c>
      <c r="I5" s="12">
        <f>VLOOKUP(H5,L$4:M$38,2,FALSE)</f>
        <v>3</v>
      </c>
      <c r="J5" s="11">
        <v>4</v>
      </c>
      <c r="L5" s="16" t="s">
        <v>9</v>
      </c>
      <c r="M5" s="23">
        <v>2</v>
      </c>
      <c r="N5" s="15"/>
      <c r="O5" s="16" t="s">
        <v>4</v>
      </c>
      <c r="P5" s="24">
        <v>0.375</v>
      </c>
      <c r="Q5" s="24">
        <v>0.45833333333333331</v>
      </c>
      <c r="R5" s="25">
        <f t="shared" si="0"/>
        <v>8.3333333333333315E-2</v>
      </c>
      <c r="S5" s="16">
        <f>COUNTIFS(H$2:H$520,L5,J$2:J$520,"&lt;99")</f>
        <v>0</v>
      </c>
      <c r="T5" s="26">
        <f t="shared" si="1"/>
        <v>0</v>
      </c>
    </row>
    <row r="6" spans="1:20" x14ac:dyDescent="0.25">
      <c r="A6" s="10" t="s">
        <v>99</v>
      </c>
      <c r="B6" s="10" t="s">
        <v>100</v>
      </c>
      <c r="C6" s="10" t="s">
        <v>101</v>
      </c>
      <c r="D6" s="45">
        <v>42134.655972222223</v>
      </c>
      <c r="E6" s="11" t="s">
        <v>1</v>
      </c>
      <c r="F6" s="12" t="s">
        <v>75</v>
      </c>
      <c r="H6" s="11" t="s">
        <v>10</v>
      </c>
      <c r="I6" s="12">
        <f>VLOOKUP(H6,L$4:M$38,2,FALSE)</f>
        <v>3</v>
      </c>
      <c r="J6" s="11">
        <v>5</v>
      </c>
      <c r="L6" s="28" t="s">
        <v>10</v>
      </c>
      <c r="M6" s="29">
        <v>3</v>
      </c>
      <c r="N6" s="30" t="s">
        <v>65</v>
      </c>
      <c r="O6" s="28" t="s">
        <v>4</v>
      </c>
      <c r="P6" s="31">
        <v>0.47916666666666669</v>
      </c>
      <c r="Q6" s="31">
        <v>0.54166666666666663</v>
      </c>
      <c r="R6" s="32">
        <f t="shared" ref="R6" si="2">Q6-P6</f>
        <v>6.2499999999999944E-2</v>
      </c>
      <c r="S6" s="28">
        <f>COUNTIFS(H$2:H$520,L6,J$2:J$520,"&lt;99")</f>
        <v>11</v>
      </c>
      <c r="T6" s="33">
        <f t="shared" si="1"/>
        <v>5.6818181818181768E-3</v>
      </c>
    </row>
    <row r="7" spans="1:20" x14ac:dyDescent="0.25">
      <c r="A7" s="10" t="s">
        <v>108</v>
      </c>
      <c r="B7" s="10" t="s">
        <v>109</v>
      </c>
      <c r="C7" s="10" t="s">
        <v>110</v>
      </c>
      <c r="D7" s="45">
        <v>42134.312685185185</v>
      </c>
      <c r="E7" s="11" t="s">
        <v>1</v>
      </c>
      <c r="F7" s="12"/>
      <c r="G7" s="12" t="s">
        <v>72</v>
      </c>
      <c r="H7" s="11" t="s">
        <v>10</v>
      </c>
      <c r="I7" s="12">
        <f>VLOOKUP(H7,L$4:M$38,2,FALSE)</f>
        <v>3</v>
      </c>
      <c r="J7" s="11">
        <v>6</v>
      </c>
      <c r="L7" s="16" t="s">
        <v>56</v>
      </c>
      <c r="M7" s="23">
        <v>4</v>
      </c>
      <c r="N7" s="15"/>
      <c r="O7" s="16" t="s">
        <v>4</v>
      </c>
      <c r="P7" s="24">
        <v>0.54166666666666663</v>
      </c>
      <c r="Q7" s="24">
        <v>0.60416666666666663</v>
      </c>
      <c r="R7" s="25">
        <f t="shared" ref="R7:R10" si="3">Q7-P7</f>
        <v>6.25E-2</v>
      </c>
      <c r="S7" s="16">
        <f>COUNTIFS(H$2:H$520,L7,J$2:J$520,"&lt;99")</f>
        <v>0</v>
      </c>
      <c r="T7" s="26">
        <f t="shared" si="1"/>
        <v>0</v>
      </c>
    </row>
    <row r="8" spans="1:20" x14ac:dyDescent="0.25">
      <c r="A8" s="10" t="s">
        <v>181</v>
      </c>
      <c r="B8" s="10" t="s">
        <v>182</v>
      </c>
      <c r="C8" s="10" t="s">
        <v>0</v>
      </c>
      <c r="D8" s="45">
        <v>42132.986284722225</v>
      </c>
      <c r="E8" s="11" t="s">
        <v>1</v>
      </c>
      <c r="F8" s="12"/>
      <c r="G8" s="11" t="s">
        <v>223</v>
      </c>
      <c r="H8" s="11" t="s">
        <v>10</v>
      </c>
      <c r="I8" s="12">
        <f>VLOOKUP(H8,L$4:M$38,2,FALSE)</f>
        <v>3</v>
      </c>
      <c r="J8" s="11">
        <v>7</v>
      </c>
      <c r="L8" s="16" t="s">
        <v>11</v>
      </c>
      <c r="M8" s="23">
        <v>5</v>
      </c>
      <c r="N8" s="35"/>
      <c r="O8" s="16" t="s">
        <v>4</v>
      </c>
      <c r="P8" s="24">
        <v>0.60416666666666663</v>
      </c>
      <c r="Q8" s="24">
        <v>0.66666666666666663</v>
      </c>
      <c r="R8" s="25">
        <f t="shared" si="3"/>
        <v>6.25E-2</v>
      </c>
      <c r="S8" s="16">
        <f>COUNTIFS(H$2:H$520,L8,J$2:J$520,"&lt;99")</f>
        <v>0</v>
      </c>
      <c r="T8" s="26">
        <f t="shared" si="1"/>
        <v>0</v>
      </c>
    </row>
    <row r="9" spans="1:20" x14ac:dyDescent="0.25">
      <c r="A9" s="10" t="s">
        <v>97</v>
      </c>
      <c r="B9" s="10" t="s">
        <v>98</v>
      </c>
      <c r="C9" s="10" t="s">
        <v>0</v>
      </c>
      <c r="D9" s="45">
        <v>42135.313159722224</v>
      </c>
      <c r="E9" s="11" t="s">
        <v>1</v>
      </c>
      <c r="G9" s="11" t="s">
        <v>223</v>
      </c>
      <c r="H9" s="11" t="s">
        <v>10</v>
      </c>
      <c r="I9" s="12">
        <f>VLOOKUP(H9,L$4:M$38,2,FALSE)</f>
        <v>3</v>
      </c>
      <c r="J9" s="11">
        <v>8</v>
      </c>
      <c r="L9" s="16" t="s">
        <v>12</v>
      </c>
      <c r="M9" s="23">
        <v>6</v>
      </c>
      <c r="N9" s="15"/>
      <c r="O9" s="16" t="s">
        <v>4</v>
      </c>
      <c r="P9" s="24">
        <v>0.6875</v>
      </c>
      <c r="Q9" s="24">
        <v>0.75</v>
      </c>
      <c r="R9" s="25">
        <f t="shared" si="3"/>
        <v>6.25E-2</v>
      </c>
      <c r="S9" s="16">
        <f>COUNTIFS(H$2:H$520,L9,J$2:J$520,"&lt;99")</f>
        <v>0</v>
      </c>
      <c r="T9" s="26">
        <f t="shared" si="1"/>
        <v>0</v>
      </c>
    </row>
    <row r="10" spans="1:20" x14ac:dyDescent="0.25">
      <c r="A10" s="10" t="s">
        <v>179</v>
      </c>
      <c r="B10" s="10" t="s">
        <v>180</v>
      </c>
      <c r="C10" s="10" t="s">
        <v>68</v>
      </c>
      <c r="D10" s="45">
        <v>42133.297708333332</v>
      </c>
      <c r="E10" s="11" t="s">
        <v>1</v>
      </c>
      <c r="F10" s="11" t="s">
        <v>71</v>
      </c>
      <c r="G10" s="12" t="s">
        <v>220</v>
      </c>
      <c r="H10" s="11" t="s">
        <v>10</v>
      </c>
      <c r="I10" s="12">
        <f>VLOOKUP(H10,L$4:M$38,2,FALSE)</f>
        <v>3</v>
      </c>
      <c r="J10" s="11">
        <v>9</v>
      </c>
      <c r="L10" s="16" t="s">
        <v>15</v>
      </c>
      <c r="M10" s="23">
        <v>7</v>
      </c>
      <c r="N10" s="39"/>
      <c r="O10" s="16" t="s">
        <v>4</v>
      </c>
      <c r="P10" s="24">
        <v>0.75</v>
      </c>
      <c r="Q10" s="24">
        <v>0.79166666666666663</v>
      </c>
      <c r="R10" s="25">
        <f t="shared" si="3"/>
        <v>4.166666666666663E-2</v>
      </c>
      <c r="S10" s="16">
        <f>COUNTIFS(H$2:H$520,L10,J$2:J$520,"&lt;99")</f>
        <v>0</v>
      </c>
      <c r="T10" s="26">
        <f t="shared" si="1"/>
        <v>0</v>
      </c>
    </row>
    <row r="11" spans="1:20" x14ac:dyDescent="0.25">
      <c r="A11" s="10" t="s">
        <v>177</v>
      </c>
      <c r="B11" s="10" t="s">
        <v>178</v>
      </c>
      <c r="C11" s="10" t="s">
        <v>68</v>
      </c>
      <c r="D11" s="45">
        <v>42133.316238425927</v>
      </c>
      <c r="E11" s="11" t="s">
        <v>1</v>
      </c>
      <c r="F11" s="11" t="s">
        <v>71</v>
      </c>
      <c r="G11" s="12" t="s">
        <v>220</v>
      </c>
      <c r="H11" s="11" t="s">
        <v>10</v>
      </c>
      <c r="I11" s="12">
        <f>VLOOKUP(H11,L$4:M$38,2,FALSE)</f>
        <v>3</v>
      </c>
      <c r="J11" s="11">
        <v>10</v>
      </c>
      <c r="L11" s="40" t="s">
        <v>14</v>
      </c>
      <c r="M11" s="41">
        <v>8</v>
      </c>
      <c r="N11" s="30" t="s">
        <v>65</v>
      </c>
      <c r="O11" s="40" t="s">
        <v>13</v>
      </c>
      <c r="P11" s="42">
        <v>0.33333333333333331</v>
      </c>
      <c r="Q11" s="42">
        <v>0.39583333333333331</v>
      </c>
      <c r="R11" s="43">
        <f t="shared" ref="R11:R17" si="4">Q11-P11</f>
        <v>6.25E-2</v>
      </c>
      <c r="S11" s="40">
        <f>COUNTIFS(H$2:H$520,L11,J$2:J$520,"&lt;99")</f>
        <v>4</v>
      </c>
      <c r="T11" s="44">
        <f t="shared" ref="T11:T16" si="5">IF(S11&gt;0,R11/S11,0)</f>
        <v>1.5625E-2</v>
      </c>
    </row>
    <row r="12" spans="1:20" x14ac:dyDescent="0.25">
      <c r="A12" s="10" t="s">
        <v>240</v>
      </c>
      <c r="B12" s="10" t="s">
        <v>239</v>
      </c>
      <c r="C12" s="10" t="s">
        <v>250</v>
      </c>
      <c r="D12" s="45">
        <v>42134.648240740738</v>
      </c>
      <c r="E12" s="11" t="s">
        <v>1</v>
      </c>
      <c r="H12" s="11" t="s">
        <v>10</v>
      </c>
      <c r="I12" s="12">
        <f>VLOOKUP(H12,L$4:M$38,2,FALSE)</f>
        <v>3</v>
      </c>
      <c r="J12" s="11">
        <v>11</v>
      </c>
      <c r="L12" s="28" t="s">
        <v>16</v>
      </c>
      <c r="M12" s="29">
        <v>9</v>
      </c>
      <c r="N12" s="30" t="s">
        <v>65</v>
      </c>
      <c r="O12" s="28" t="s">
        <v>13</v>
      </c>
      <c r="P12" s="31">
        <v>0.39583333333333331</v>
      </c>
      <c r="Q12" s="31">
        <v>0.45833333333333331</v>
      </c>
      <c r="R12" s="32">
        <f t="shared" si="4"/>
        <v>6.25E-2</v>
      </c>
      <c r="S12" s="28">
        <f>COUNTIFS(H$2:H$520,L12,J$2:J$520,"&lt;99")</f>
        <v>25</v>
      </c>
      <c r="T12" s="33">
        <f t="shared" si="5"/>
        <v>2.5000000000000001E-3</v>
      </c>
    </row>
    <row r="13" spans="1:20" x14ac:dyDescent="0.25">
      <c r="A13" s="10" t="s">
        <v>201</v>
      </c>
      <c r="B13" s="10" t="s">
        <v>202</v>
      </c>
      <c r="C13" s="10" t="s">
        <v>203</v>
      </c>
      <c r="D13" s="45">
        <v>42131.801655092589</v>
      </c>
      <c r="E13" s="11" t="s">
        <v>1</v>
      </c>
      <c r="F13" s="12" t="s">
        <v>234</v>
      </c>
      <c r="G13" s="11" t="s">
        <v>221</v>
      </c>
      <c r="H13" s="11" t="s">
        <v>14</v>
      </c>
      <c r="I13" s="12">
        <f>VLOOKUP(H13,L$4:M$38,2,FALSE)</f>
        <v>8</v>
      </c>
      <c r="J13" s="11">
        <v>1</v>
      </c>
      <c r="L13" s="16" t="s">
        <v>17</v>
      </c>
      <c r="M13" s="23">
        <v>10</v>
      </c>
      <c r="N13" s="35"/>
      <c r="O13" s="16" t="s">
        <v>13</v>
      </c>
      <c r="P13" s="24">
        <v>0.47916666666666669</v>
      </c>
      <c r="Q13" s="24">
        <v>0.54166666666666663</v>
      </c>
      <c r="R13" s="25">
        <f t="shared" si="4"/>
        <v>6.2499999999999944E-2</v>
      </c>
      <c r="S13" s="16">
        <f>COUNTIFS(H$2:H$520,L13,J$2:J$520,"&lt;99")</f>
        <v>0</v>
      </c>
      <c r="T13" s="26">
        <f t="shared" si="5"/>
        <v>0</v>
      </c>
    </row>
    <row r="14" spans="1:20" x14ac:dyDescent="0.25">
      <c r="A14" s="10" t="s">
        <v>198</v>
      </c>
      <c r="B14" s="10" t="s">
        <v>199</v>
      </c>
      <c r="C14" s="10" t="s">
        <v>200</v>
      </c>
      <c r="D14" s="45">
        <v>42131.804178240738</v>
      </c>
      <c r="E14" s="11" t="s">
        <v>1</v>
      </c>
      <c r="F14" s="12" t="s">
        <v>234</v>
      </c>
      <c r="G14" s="11" t="s">
        <v>221</v>
      </c>
      <c r="H14" s="11" t="s">
        <v>14</v>
      </c>
      <c r="I14" s="12">
        <f>VLOOKUP(H14,L$4:M$38,2,FALSE)</f>
        <v>8</v>
      </c>
      <c r="J14" s="11">
        <v>2</v>
      </c>
      <c r="L14" s="16" t="s">
        <v>45</v>
      </c>
      <c r="M14" s="23">
        <v>11</v>
      </c>
      <c r="N14" s="15"/>
      <c r="O14" s="16" t="s">
        <v>13</v>
      </c>
      <c r="P14" s="24">
        <v>0.54166666666666663</v>
      </c>
      <c r="Q14" s="24">
        <v>0.60416666666666663</v>
      </c>
      <c r="R14" s="25">
        <f t="shared" si="4"/>
        <v>6.25E-2</v>
      </c>
      <c r="S14" s="16">
        <f>COUNTIFS(H$2:H$520,L14,J$2:J$520,"&lt;99")</f>
        <v>0</v>
      </c>
      <c r="T14" s="26">
        <f t="shared" si="5"/>
        <v>0</v>
      </c>
    </row>
    <row r="15" spans="1:20" x14ac:dyDescent="0.25">
      <c r="A15" s="10" t="s">
        <v>118</v>
      </c>
      <c r="B15" s="10" t="s">
        <v>119</v>
      </c>
      <c r="C15" s="10" t="s">
        <v>68</v>
      </c>
      <c r="D15" s="45">
        <v>42133.558321759258</v>
      </c>
      <c r="E15" s="11" t="s">
        <v>1</v>
      </c>
      <c r="G15" s="11" t="s">
        <v>72</v>
      </c>
      <c r="H15" s="11" t="s">
        <v>14</v>
      </c>
      <c r="I15" s="12">
        <f>VLOOKUP(H15,L$4:M$38,2,FALSE)</f>
        <v>8</v>
      </c>
      <c r="J15" s="11">
        <v>3</v>
      </c>
      <c r="L15" s="28" t="s">
        <v>44</v>
      </c>
      <c r="M15" s="29">
        <v>12</v>
      </c>
      <c r="N15" s="30" t="s">
        <v>61</v>
      </c>
      <c r="O15" s="28" t="s">
        <v>13</v>
      </c>
      <c r="P15" s="31">
        <v>0.60416666666666663</v>
      </c>
      <c r="Q15" s="31">
        <v>0.66666666666666663</v>
      </c>
      <c r="R15" s="32">
        <f t="shared" si="4"/>
        <v>6.25E-2</v>
      </c>
      <c r="S15" s="28">
        <f>COUNTIFS(H$2:H$520,L15,J$2:J$520,"&lt;99")</f>
        <v>15</v>
      </c>
      <c r="T15" s="33">
        <f t="shared" si="5"/>
        <v>4.1666666666666666E-3</v>
      </c>
    </row>
    <row r="16" spans="1:20" x14ac:dyDescent="0.25">
      <c r="A16" s="10" t="s">
        <v>116</v>
      </c>
      <c r="B16" s="10" t="s">
        <v>117</v>
      </c>
      <c r="C16" s="10" t="s">
        <v>68</v>
      </c>
      <c r="D16" s="45">
        <v>42133.561145833337</v>
      </c>
      <c r="E16" s="11" t="s">
        <v>1</v>
      </c>
      <c r="G16" s="11" t="s">
        <v>72</v>
      </c>
      <c r="H16" s="11" t="s">
        <v>14</v>
      </c>
      <c r="I16" s="12">
        <f>VLOOKUP(H16,L$4:M$38,2,FALSE)</f>
        <v>8</v>
      </c>
      <c r="J16" s="11">
        <v>4</v>
      </c>
      <c r="L16" s="28" t="s">
        <v>52</v>
      </c>
      <c r="M16" s="29">
        <v>13</v>
      </c>
      <c r="N16" s="30" t="s">
        <v>217</v>
      </c>
      <c r="O16" s="28" t="s">
        <v>13</v>
      </c>
      <c r="P16" s="31">
        <v>0.6875</v>
      </c>
      <c r="Q16" s="31">
        <v>0.75</v>
      </c>
      <c r="R16" s="32">
        <f t="shared" si="4"/>
        <v>6.25E-2</v>
      </c>
      <c r="S16" s="28">
        <f>COUNTIFS(H$2:H$520,L16,J$2:J$520,"&lt;99")</f>
        <v>3</v>
      </c>
      <c r="T16" s="33">
        <f t="shared" si="5"/>
        <v>2.0833333333333332E-2</v>
      </c>
    </row>
    <row r="17" spans="1:20" x14ac:dyDescent="0.25">
      <c r="A17" s="10" t="s">
        <v>130</v>
      </c>
      <c r="B17" s="10" t="s">
        <v>131</v>
      </c>
      <c r="C17" s="10" t="s">
        <v>68</v>
      </c>
      <c r="D17" s="45">
        <v>42141.383935185186</v>
      </c>
      <c r="E17" s="11" t="s">
        <v>1</v>
      </c>
      <c r="F17" s="12" t="s">
        <v>71</v>
      </c>
      <c r="H17" s="11" t="s">
        <v>16</v>
      </c>
      <c r="I17" s="12">
        <f>VLOOKUP(H17,L$4:M$38,2,FALSE)</f>
        <v>9</v>
      </c>
      <c r="J17" s="11">
        <v>1</v>
      </c>
      <c r="L17" s="16" t="s">
        <v>53</v>
      </c>
      <c r="M17" s="23">
        <v>14</v>
      </c>
      <c r="N17" s="36"/>
      <c r="O17" s="16" t="s">
        <v>13</v>
      </c>
      <c r="P17" s="24">
        <v>0.75</v>
      </c>
      <c r="Q17" s="24">
        <v>0.79166666666666663</v>
      </c>
      <c r="R17" s="25">
        <f t="shared" si="4"/>
        <v>4.166666666666663E-2</v>
      </c>
      <c r="S17" s="16">
        <f>COUNTIFS(H$2:H$520,L17,J$2:J$520,"&lt;99")</f>
        <v>0</v>
      </c>
      <c r="T17" s="26">
        <f t="shared" ref="T17:T22" si="6">IF(S17&gt;0,R17/S17,0)</f>
        <v>0</v>
      </c>
    </row>
    <row r="18" spans="1:20" x14ac:dyDescent="0.25">
      <c r="A18" s="10" t="s">
        <v>128</v>
      </c>
      <c r="B18" s="10" t="s">
        <v>129</v>
      </c>
      <c r="C18" s="10" t="s">
        <v>68</v>
      </c>
      <c r="D18" s="45">
        <v>42141.385995370372</v>
      </c>
      <c r="E18" s="11" t="s">
        <v>1</v>
      </c>
      <c r="F18" s="12" t="s">
        <v>71</v>
      </c>
      <c r="H18" s="11" t="s">
        <v>16</v>
      </c>
      <c r="I18" s="12">
        <f>VLOOKUP(H18,L$4:M$38,2,FALSE)</f>
        <v>9</v>
      </c>
      <c r="J18" s="11">
        <v>2</v>
      </c>
      <c r="L18" s="18" t="s">
        <v>19</v>
      </c>
      <c r="M18" s="19">
        <v>15</v>
      </c>
      <c r="N18" s="14"/>
      <c r="O18" s="18" t="s">
        <v>18</v>
      </c>
      <c r="P18" s="20">
        <v>0.33333333333333331</v>
      </c>
      <c r="Q18" s="20">
        <v>0.39583333333333331</v>
      </c>
      <c r="R18" s="21">
        <f t="shared" ref="R18:R31" si="7">Q18-P18</f>
        <v>6.25E-2</v>
      </c>
      <c r="S18" s="18">
        <f>COUNTIFS(H$2:H$520,L18,J$2:J$520,"&lt;99")</f>
        <v>0</v>
      </c>
      <c r="T18" s="22">
        <f t="shared" si="6"/>
        <v>0</v>
      </c>
    </row>
    <row r="19" spans="1:20" x14ac:dyDescent="0.25">
      <c r="A19" s="10" t="s">
        <v>138</v>
      </c>
      <c r="B19" s="10" t="s">
        <v>139</v>
      </c>
      <c r="C19" s="10" t="s">
        <v>68</v>
      </c>
      <c r="D19" s="45">
        <v>42141.374849537038</v>
      </c>
      <c r="E19" s="11" t="s">
        <v>1</v>
      </c>
      <c r="F19" s="12" t="s">
        <v>71</v>
      </c>
      <c r="H19" s="11" t="s">
        <v>16</v>
      </c>
      <c r="I19" s="12">
        <f>VLOOKUP(H19,L$4:M$38,2,FALSE)</f>
        <v>9</v>
      </c>
      <c r="J19" s="11">
        <v>3</v>
      </c>
      <c r="L19" s="28" t="s">
        <v>20</v>
      </c>
      <c r="M19" s="29">
        <v>16</v>
      </c>
      <c r="N19" s="30" t="s">
        <v>217</v>
      </c>
      <c r="O19" s="28" t="s">
        <v>18</v>
      </c>
      <c r="P19" s="31">
        <v>0.39583333333333331</v>
      </c>
      <c r="Q19" s="31">
        <v>0.45833333333333331</v>
      </c>
      <c r="R19" s="32">
        <f t="shared" si="7"/>
        <v>6.25E-2</v>
      </c>
      <c r="S19" s="28">
        <f>COUNTIFS(H$2:H$520,L19,J$2:J$520,"&lt;99")</f>
        <v>23</v>
      </c>
      <c r="T19" s="33">
        <f t="shared" si="6"/>
        <v>2.717391304347826E-3</v>
      </c>
    </row>
    <row r="20" spans="1:20" x14ac:dyDescent="0.25">
      <c r="A20" s="10" t="s">
        <v>136</v>
      </c>
      <c r="B20" s="10" t="s">
        <v>137</v>
      </c>
      <c r="C20" s="10" t="s">
        <v>68</v>
      </c>
      <c r="D20" s="45">
        <v>42141.379756944443</v>
      </c>
      <c r="E20" s="11" t="s">
        <v>1</v>
      </c>
      <c r="F20" s="12" t="s">
        <v>71</v>
      </c>
      <c r="H20" s="11" t="s">
        <v>16</v>
      </c>
      <c r="I20" s="12">
        <f>VLOOKUP(H20,L$4:M$38,2,FALSE)</f>
        <v>9</v>
      </c>
      <c r="J20" s="11">
        <v>4</v>
      </c>
      <c r="L20" s="28" t="s">
        <v>21</v>
      </c>
      <c r="M20" s="29">
        <v>17</v>
      </c>
      <c r="N20" s="30" t="s">
        <v>65</v>
      </c>
      <c r="O20" s="28" t="s">
        <v>18</v>
      </c>
      <c r="P20" s="31">
        <v>0.47916666666666669</v>
      </c>
      <c r="Q20" s="31">
        <v>0.54166666666666663</v>
      </c>
      <c r="R20" s="32">
        <f t="shared" si="7"/>
        <v>6.2499999999999944E-2</v>
      </c>
      <c r="S20" s="28">
        <f>COUNTIFS(H$2:H$520,L20,J$2:J$520,"&lt;99")</f>
        <v>10</v>
      </c>
      <c r="T20" s="33">
        <f t="shared" si="6"/>
        <v>6.2499999999999943E-3</v>
      </c>
    </row>
    <row r="21" spans="1:20" x14ac:dyDescent="0.25">
      <c r="A21" s="10" t="s">
        <v>134</v>
      </c>
      <c r="B21" s="10" t="s">
        <v>135</v>
      </c>
      <c r="C21" s="10" t="s">
        <v>68</v>
      </c>
      <c r="D21" s="45">
        <v>42141.381006944444</v>
      </c>
      <c r="E21" s="11" t="s">
        <v>1</v>
      </c>
      <c r="F21" s="12" t="s">
        <v>71</v>
      </c>
      <c r="H21" s="11" t="s">
        <v>16</v>
      </c>
      <c r="I21" s="12">
        <f>VLOOKUP(H21,L$4:M$38,2,FALSE)</f>
        <v>9</v>
      </c>
      <c r="J21" s="11">
        <v>5</v>
      </c>
      <c r="L21" s="16" t="s">
        <v>47</v>
      </c>
      <c r="M21" s="23">
        <v>18</v>
      </c>
      <c r="N21" s="15"/>
      <c r="O21" s="16" t="s">
        <v>18</v>
      </c>
      <c r="P21" s="24">
        <v>0.54166666666666663</v>
      </c>
      <c r="Q21" s="24">
        <v>0.60416666666666663</v>
      </c>
      <c r="R21" s="25">
        <f t="shared" si="7"/>
        <v>6.25E-2</v>
      </c>
      <c r="S21" s="16">
        <f>COUNTIFS(H$2:H$520,L21,J$2:J$520,"&lt;99")</f>
        <v>0</v>
      </c>
      <c r="T21" s="26">
        <f t="shared" si="6"/>
        <v>0</v>
      </c>
    </row>
    <row r="22" spans="1:20" x14ac:dyDescent="0.25">
      <c r="A22" s="10" t="s">
        <v>132</v>
      </c>
      <c r="B22" s="10" t="s">
        <v>133</v>
      </c>
      <c r="C22" s="10" t="s">
        <v>68</v>
      </c>
      <c r="D22" s="45">
        <v>42141.382025462961</v>
      </c>
      <c r="E22" s="11" t="s">
        <v>1</v>
      </c>
      <c r="F22" s="12" t="s">
        <v>71</v>
      </c>
      <c r="H22" s="11" t="s">
        <v>16</v>
      </c>
      <c r="I22" s="12">
        <f>VLOOKUP(H22,L$4:M$38,2,FALSE)</f>
        <v>9</v>
      </c>
      <c r="J22" s="11">
        <v>6</v>
      </c>
      <c r="L22" s="16" t="s">
        <v>54</v>
      </c>
      <c r="M22" s="23">
        <v>19</v>
      </c>
      <c r="N22" s="35"/>
      <c r="O22" s="16" t="s">
        <v>18</v>
      </c>
      <c r="P22" s="24">
        <v>0.60416666666666663</v>
      </c>
      <c r="Q22" s="24">
        <v>0.66666666666666663</v>
      </c>
      <c r="R22" s="25">
        <f t="shared" si="7"/>
        <v>6.25E-2</v>
      </c>
      <c r="S22" s="16">
        <f>COUNTIFS(H$2:H$520,L22,J$2:J$520,"&lt;99")</f>
        <v>0</v>
      </c>
      <c r="T22" s="26">
        <f t="shared" si="6"/>
        <v>0</v>
      </c>
    </row>
    <row r="23" spans="1:20" x14ac:dyDescent="0.25">
      <c r="A23" s="10" t="s">
        <v>126</v>
      </c>
      <c r="B23" s="10" t="s">
        <v>127</v>
      </c>
      <c r="C23" s="10" t="s">
        <v>68</v>
      </c>
      <c r="D23" s="45">
        <v>42133.544849537036</v>
      </c>
      <c r="E23" s="11" t="s">
        <v>1</v>
      </c>
      <c r="F23" s="12" t="s">
        <v>71</v>
      </c>
      <c r="G23" s="10"/>
      <c r="H23" s="11" t="s">
        <v>16</v>
      </c>
      <c r="I23" s="12">
        <f>VLOOKUP(H23,L$4:M$38,2,FALSE)</f>
        <v>9</v>
      </c>
      <c r="J23" s="11">
        <v>7</v>
      </c>
      <c r="L23" s="16" t="s">
        <v>46</v>
      </c>
      <c r="M23" s="23">
        <v>20</v>
      </c>
      <c r="N23" s="15"/>
      <c r="O23" s="16" t="s">
        <v>18</v>
      </c>
      <c r="P23" s="24">
        <v>0.6875</v>
      </c>
      <c r="Q23" s="24">
        <v>0.75</v>
      </c>
      <c r="R23" s="25">
        <f t="shared" si="7"/>
        <v>6.25E-2</v>
      </c>
      <c r="S23" s="16">
        <f>COUNTIFS(H$2:H$520,L23,J$2:J$520,"&lt;99")</f>
        <v>0</v>
      </c>
      <c r="T23" s="26">
        <f t="shared" ref="T23" si="8">IF(S23&gt;0,R23/S23,0)</f>
        <v>0</v>
      </c>
    </row>
    <row r="24" spans="1:20" x14ac:dyDescent="0.25">
      <c r="A24" s="10" t="s">
        <v>124</v>
      </c>
      <c r="B24" s="10" t="s">
        <v>125</v>
      </c>
      <c r="C24" s="10" t="s">
        <v>68</v>
      </c>
      <c r="D24" s="45">
        <v>42133.547662037039</v>
      </c>
      <c r="E24" s="11" t="s">
        <v>1</v>
      </c>
      <c r="F24" s="12" t="s">
        <v>71</v>
      </c>
      <c r="G24" s="10"/>
      <c r="H24" s="11" t="s">
        <v>16</v>
      </c>
      <c r="I24" s="12">
        <f>VLOOKUP(H24,L$4:M$38,2,FALSE)</f>
        <v>9</v>
      </c>
      <c r="J24" s="11">
        <v>8</v>
      </c>
      <c r="L24" s="16" t="s">
        <v>43</v>
      </c>
      <c r="M24" s="23">
        <v>21</v>
      </c>
      <c r="N24" s="39"/>
      <c r="O24" s="16" t="s">
        <v>18</v>
      </c>
      <c r="P24" s="24">
        <v>0.75</v>
      </c>
      <c r="Q24" s="24">
        <v>0.79166666666666663</v>
      </c>
      <c r="R24" s="25">
        <f t="shared" si="7"/>
        <v>4.166666666666663E-2</v>
      </c>
      <c r="S24" s="16">
        <f>COUNTIFS(H$2:H$520,L24,J$2:J$520,"&lt;99")</f>
        <v>0</v>
      </c>
      <c r="T24" s="26">
        <f t="shared" ref="T24:T26" si="9">IF(S24&gt;0,R24/S24,0)</f>
        <v>0</v>
      </c>
    </row>
    <row r="25" spans="1:20" x14ac:dyDescent="0.25">
      <c r="A25" s="10" t="s">
        <v>122</v>
      </c>
      <c r="B25" s="10" t="s">
        <v>123</v>
      </c>
      <c r="C25" s="10" t="s">
        <v>68</v>
      </c>
      <c r="D25" s="45">
        <v>42133.551562499997</v>
      </c>
      <c r="E25" s="11" t="s">
        <v>1</v>
      </c>
      <c r="F25" s="12" t="s">
        <v>71</v>
      </c>
      <c r="G25" s="10"/>
      <c r="H25" s="11" t="s">
        <v>16</v>
      </c>
      <c r="I25" s="12">
        <f>VLOOKUP(H25,L$4:M$38,2,FALSE)</f>
        <v>9</v>
      </c>
      <c r="J25" s="11">
        <v>9</v>
      </c>
      <c r="L25" s="18" t="s">
        <v>24</v>
      </c>
      <c r="M25" s="19">
        <v>22</v>
      </c>
      <c r="N25" s="14"/>
      <c r="O25" s="18" t="s">
        <v>22</v>
      </c>
      <c r="P25" s="20">
        <v>0.33333333333333331</v>
      </c>
      <c r="Q25" s="20">
        <v>0.39583333333333331</v>
      </c>
      <c r="R25" s="21">
        <f t="shared" si="7"/>
        <v>6.25E-2</v>
      </c>
      <c r="S25" s="18">
        <f>COUNTIFS(H$2:H$520,L25,J$2:J$520,"&lt;99")</f>
        <v>0</v>
      </c>
      <c r="T25" s="22">
        <f t="shared" si="9"/>
        <v>0</v>
      </c>
    </row>
    <row r="26" spans="1:20" x14ac:dyDescent="0.25">
      <c r="A26" s="10" t="s">
        <v>120</v>
      </c>
      <c r="B26" s="10" t="s">
        <v>121</v>
      </c>
      <c r="C26" s="10" t="s">
        <v>68</v>
      </c>
      <c r="D26" s="45">
        <v>42133.553831018522</v>
      </c>
      <c r="E26" s="11" t="s">
        <v>1</v>
      </c>
      <c r="F26" s="12" t="s">
        <v>71</v>
      </c>
      <c r="G26" s="10"/>
      <c r="H26" s="11" t="s">
        <v>16</v>
      </c>
      <c r="I26" s="12">
        <f>VLOOKUP(H26,L$4:M$38,2,FALSE)</f>
        <v>9</v>
      </c>
      <c r="J26" s="11">
        <v>10</v>
      </c>
      <c r="L26" s="28" t="s">
        <v>25</v>
      </c>
      <c r="M26" s="29">
        <v>23</v>
      </c>
      <c r="N26" s="30" t="s">
        <v>61</v>
      </c>
      <c r="O26" s="28" t="s">
        <v>22</v>
      </c>
      <c r="P26" s="31">
        <v>0.39583333333333331</v>
      </c>
      <c r="Q26" s="31">
        <v>0.45833333333333331</v>
      </c>
      <c r="R26" s="32">
        <f t="shared" si="7"/>
        <v>6.25E-2</v>
      </c>
      <c r="S26" s="28">
        <f>COUNTIFS(H$2:H$520,L26,J$2:J$520,"&lt;99")</f>
        <v>9</v>
      </c>
      <c r="T26" s="33">
        <f t="shared" si="9"/>
        <v>6.9444444444444441E-3</v>
      </c>
    </row>
    <row r="27" spans="1:20" x14ac:dyDescent="0.25">
      <c r="A27" s="10" t="s">
        <v>95</v>
      </c>
      <c r="B27" s="10" t="s">
        <v>96</v>
      </c>
      <c r="C27" s="10" t="s">
        <v>0</v>
      </c>
      <c r="D27" s="45">
        <v>42135.313460648147</v>
      </c>
      <c r="E27" s="11" t="s">
        <v>1</v>
      </c>
      <c r="F27" s="11" t="s">
        <v>235</v>
      </c>
      <c r="G27" s="11" t="s">
        <v>236</v>
      </c>
      <c r="H27" s="11" t="s">
        <v>16</v>
      </c>
      <c r="I27" s="12">
        <f>VLOOKUP(H27,L$4:M$38,2,FALSE)</f>
        <v>9</v>
      </c>
      <c r="J27" s="11">
        <v>11</v>
      </c>
      <c r="L27" s="28" t="s">
        <v>26</v>
      </c>
      <c r="M27" s="29">
        <v>24</v>
      </c>
      <c r="N27" s="30" t="s">
        <v>218</v>
      </c>
      <c r="O27" s="28" t="s">
        <v>22</v>
      </c>
      <c r="P27" s="31">
        <v>0.47916666666666669</v>
      </c>
      <c r="Q27" s="31">
        <v>0.54166666666666663</v>
      </c>
      <c r="R27" s="32">
        <f t="shared" si="7"/>
        <v>6.2499999999999944E-2</v>
      </c>
      <c r="S27" s="28">
        <f>COUNTIFS(H$2:H$520,L27,J$2:J$520,"&lt;99")</f>
        <v>7</v>
      </c>
      <c r="T27" s="33">
        <f t="shared" ref="T27:T29" si="10">IF(S27&gt;0,R27/S27,0)</f>
        <v>8.9285714285714211E-3</v>
      </c>
    </row>
    <row r="28" spans="1:20" x14ac:dyDescent="0.25">
      <c r="A28" s="10" t="s">
        <v>93</v>
      </c>
      <c r="B28" s="10" t="s">
        <v>94</v>
      </c>
      <c r="C28" s="10" t="s">
        <v>0</v>
      </c>
      <c r="D28" s="45">
        <v>42135.313668981478</v>
      </c>
      <c r="E28" s="11" t="s">
        <v>1</v>
      </c>
      <c r="F28" s="11" t="s">
        <v>235</v>
      </c>
      <c r="G28" s="11" t="s">
        <v>236</v>
      </c>
      <c r="H28" s="11" t="s">
        <v>16</v>
      </c>
      <c r="I28" s="12">
        <f>VLOOKUP(H28,L$4:M$38,2,FALSE)</f>
        <v>9</v>
      </c>
      <c r="J28" s="11">
        <v>12</v>
      </c>
      <c r="L28" s="16" t="s">
        <v>55</v>
      </c>
      <c r="M28" s="23">
        <v>25</v>
      </c>
      <c r="N28" s="15"/>
      <c r="O28" s="16" t="s">
        <v>22</v>
      </c>
      <c r="P28" s="24">
        <v>0.54166666666666663</v>
      </c>
      <c r="Q28" s="24">
        <v>0.60416666666666663</v>
      </c>
      <c r="R28" s="25">
        <f t="shared" si="7"/>
        <v>6.25E-2</v>
      </c>
      <c r="S28" s="16">
        <f>COUNTIFS(H$2:H$520,L28,J$2:J$520,"&lt;99")</f>
        <v>0</v>
      </c>
      <c r="T28" s="26">
        <f t="shared" si="10"/>
        <v>0</v>
      </c>
    </row>
    <row r="29" spans="1:20" x14ac:dyDescent="0.25">
      <c r="A29" s="10" t="s">
        <v>144</v>
      </c>
      <c r="B29" s="10" t="s">
        <v>145</v>
      </c>
      <c r="C29" s="10" t="s">
        <v>68</v>
      </c>
      <c r="D29" s="45">
        <v>42133.393263888887</v>
      </c>
      <c r="E29" s="11" t="s">
        <v>1</v>
      </c>
      <c r="F29" s="12" t="s">
        <v>73</v>
      </c>
      <c r="G29" s="12"/>
      <c r="H29" s="11" t="s">
        <v>16</v>
      </c>
      <c r="I29" s="12">
        <f>VLOOKUP(H29,L$4:M$38,2,FALSE)</f>
        <v>9</v>
      </c>
      <c r="J29" s="11">
        <v>13</v>
      </c>
      <c r="L29" s="16" t="s">
        <v>48</v>
      </c>
      <c r="M29" s="23">
        <v>26</v>
      </c>
      <c r="N29" s="35"/>
      <c r="O29" s="16" t="s">
        <v>22</v>
      </c>
      <c r="P29" s="24">
        <v>0.60416666666666663</v>
      </c>
      <c r="Q29" s="24">
        <v>0.66666666666666663</v>
      </c>
      <c r="R29" s="25">
        <f t="shared" si="7"/>
        <v>6.25E-2</v>
      </c>
      <c r="S29" s="16">
        <f>COUNTIFS(H$2:H$520,L29,J$2:J$520,"&lt;99")</f>
        <v>0</v>
      </c>
      <c r="T29" s="26">
        <f t="shared" si="10"/>
        <v>0</v>
      </c>
    </row>
    <row r="30" spans="1:20" s="10" customFormat="1" x14ac:dyDescent="0.25">
      <c r="A30" s="10" t="s">
        <v>142</v>
      </c>
      <c r="B30" s="10" t="s">
        <v>143</v>
      </c>
      <c r="C30" s="10" t="s">
        <v>68</v>
      </c>
      <c r="D30" s="45">
        <v>42133.396041666667</v>
      </c>
      <c r="E30" s="11" t="s">
        <v>1</v>
      </c>
      <c r="F30" s="12" t="s">
        <v>73</v>
      </c>
      <c r="G30" s="12"/>
      <c r="H30" s="11" t="s">
        <v>16</v>
      </c>
      <c r="I30" s="12">
        <f>VLOOKUP(H30,L$4:M$38,2,FALSE)</f>
        <v>9</v>
      </c>
      <c r="J30" s="11">
        <v>14</v>
      </c>
      <c r="L30" s="16" t="s">
        <v>49</v>
      </c>
      <c r="M30" s="23">
        <v>27</v>
      </c>
      <c r="N30" s="15"/>
      <c r="O30" s="16" t="s">
        <v>22</v>
      </c>
      <c r="P30" s="24">
        <v>0.6875</v>
      </c>
      <c r="Q30" s="24">
        <v>0.75</v>
      </c>
      <c r="R30" s="25">
        <f t="shared" si="7"/>
        <v>6.25E-2</v>
      </c>
      <c r="S30" s="16">
        <f>COUNTIFS(H$2:H$520,L30,J$2:J$520,"&lt;99")</f>
        <v>0</v>
      </c>
      <c r="T30" s="26">
        <f t="shared" ref="T30" si="11">IF(S30&gt;0,R30/S30,0)</f>
        <v>0</v>
      </c>
    </row>
    <row r="31" spans="1:20" s="10" customFormat="1" x14ac:dyDescent="0.25">
      <c r="A31" s="10" t="s">
        <v>152</v>
      </c>
      <c r="B31" s="10" t="s">
        <v>153</v>
      </c>
      <c r="C31" s="10" t="s">
        <v>68</v>
      </c>
      <c r="D31" s="45">
        <v>42133.364004629628</v>
      </c>
      <c r="E31" s="11" t="s">
        <v>1</v>
      </c>
      <c r="F31" s="12"/>
      <c r="G31" s="12" t="s">
        <v>228</v>
      </c>
      <c r="H31" s="11" t="s">
        <v>16</v>
      </c>
      <c r="I31" s="12">
        <f>VLOOKUP(H31,L$4:M$38,2,FALSE)</f>
        <v>9</v>
      </c>
      <c r="J31" s="11">
        <v>15</v>
      </c>
      <c r="L31" s="16" t="s">
        <v>50</v>
      </c>
      <c r="M31" s="23">
        <v>29</v>
      </c>
      <c r="N31" s="39"/>
      <c r="O31" s="16" t="s">
        <v>22</v>
      </c>
      <c r="P31" s="24">
        <v>0.75</v>
      </c>
      <c r="Q31" s="24">
        <v>0.79166666666666663</v>
      </c>
      <c r="R31" s="25">
        <f t="shared" si="7"/>
        <v>4.166666666666663E-2</v>
      </c>
      <c r="S31" s="16">
        <f>COUNTIFS(H$2:H$520,L31,J$2:J$520,"&lt;99")</f>
        <v>0</v>
      </c>
      <c r="T31" s="26">
        <f t="shared" si="1"/>
        <v>0</v>
      </c>
    </row>
    <row r="32" spans="1:20" x14ac:dyDescent="0.25">
      <c r="A32" s="10" t="s">
        <v>150</v>
      </c>
      <c r="B32" s="10" t="s">
        <v>151</v>
      </c>
      <c r="C32" s="10" t="s">
        <v>68</v>
      </c>
      <c r="D32" s="45">
        <v>42133.367337962962</v>
      </c>
      <c r="E32" s="11" t="s">
        <v>1</v>
      </c>
      <c r="F32" s="12"/>
      <c r="G32" s="12" t="s">
        <v>228</v>
      </c>
      <c r="H32" s="11" t="s">
        <v>16</v>
      </c>
      <c r="I32" s="12">
        <f>VLOOKUP(H32,L$4:M$38,2,FALSE)</f>
        <v>9</v>
      </c>
      <c r="J32" s="11">
        <v>16</v>
      </c>
      <c r="L32" s="40" t="s">
        <v>27</v>
      </c>
      <c r="M32" s="41">
        <v>30</v>
      </c>
      <c r="N32" s="30" t="s">
        <v>65</v>
      </c>
      <c r="O32" s="40" t="s">
        <v>23</v>
      </c>
      <c r="P32" s="42">
        <v>0.33333333333333331</v>
      </c>
      <c r="Q32" s="42">
        <v>0.39583333333333331</v>
      </c>
      <c r="R32" s="43">
        <f t="shared" ref="R32:R38" si="12">Q32-P32</f>
        <v>6.25E-2</v>
      </c>
      <c r="S32" s="40">
        <f>COUNTIFS(H$2:H$520,L32,J$2:J$520,"&lt;99")</f>
        <v>0</v>
      </c>
      <c r="T32" s="44">
        <f t="shared" si="1"/>
        <v>0</v>
      </c>
    </row>
    <row r="33" spans="1:20" s="10" customFormat="1" x14ac:dyDescent="0.25">
      <c r="A33" s="10" t="s">
        <v>164</v>
      </c>
      <c r="B33" s="10" t="s">
        <v>165</v>
      </c>
      <c r="C33" s="10" t="s">
        <v>68</v>
      </c>
      <c r="D33" s="45">
        <v>42133.340115740742</v>
      </c>
      <c r="E33" s="11" t="s">
        <v>1</v>
      </c>
      <c r="F33" s="12" t="s">
        <v>73</v>
      </c>
      <c r="G33" s="12" t="s">
        <v>231</v>
      </c>
      <c r="H33" s="11" t="s">
        <v>16</v>
      </c>
      <c r="I33" s="12">
        <f>VLOOKUP(H33,L$4:M$38,2,FALSE)</f>
        <v>9</v>
      </c>
      <c r="J33" s="11">
        <v>17</v>
      </c>
      <c r="L33" s="16" t="s">
        <v>28</v>
      </c>
      <c r="M33" s="23">
        <v>31</v>
      </c>
      <c r="N33" s="15"/>
      <c r="O33" s="16" t="s">
        <v>23</v>
      </c>
      <c r="P33" s="24">
        <v>0.39583333333333331</v>
      </c>
      <c r="Q33" s="24">
        <v>0.45833333333333331</v>
      </c>
      <c r="R33" s="25">
        <f t="shared" si="12"/>
        <v>6.25E-2</v>
      </c>
      <c r="S33" s="16">
        <f>COUNTIFS(H$2:H$520,L33,J$2:J$520,"&lt;99")</f>
        <v>0</v>
      </c>
      <c r="T33" s="26">
        <f t="shared" si="1"/>
        <v>0</v>
      </c>
    </row>
    <row r="34" spans="1:20" s="10" customFormat="1" x14ac:dyDescent="0.25">
      <c r="A34" s="10" t="s">
        <v>162</v>
      </c>
      <c r="B34" s="10" t="s">
        <v>163</v>
      </c>
      <c r="C34" s="10" t="s">
        <v>68</v>
      </c>
      <c r="D34" s="45">
        <v>42133.342662037037</v>
      </c>
      <c r="E34" s="11" t="s">
        <v>1</v>
      </c>
      <c r="F34" s="12" t="s">
        <v>73</v>
      </c>
      <c r="G34" s="12" t="s">
        <v>231</v>
      </c>
      <c r="H34" s="11" t="s">
        <v>16</v>
      </c>
      <c r="I34" s="12">
        <f>VLOOKUP(H34,L$4:M$38,2,FALSE)</f>
        <v>9</v>
      </c>
      <c r="J34" s="11">
        <v>18</v>
      </c>
      <c r="L34" s="28" t="s">
        <v>29</v>
      </c>
      <c r="M34" s="29">
        <v>32</v>
      </c>
      <c r="N34" s="30" t="s">
        <v>65</v>
      </c>
      <c r="O34" s="28" t="s">
        <v>23</v>
      </c>
      <c r="P34" s="31">
        <v>0.47916666666666669</v>
      </c>
      <c r="Q34" s="31">
        <v>0.54166666666666663</v>
      </c>
      <c r="R34" s="32">
        <f t="shared" si="12"/>
        <v>6.2499999999999944E-2</v>
      </c>
      <c r="S34" s="28">
        <f>COUNTIFS(H$2:H$520,L34,J$2:J$520,"&lt;99")</f>
        <v>0</v>
      </c>
      <c r="T34" s="33">
        <f t="shared" si="1"/>
        <v>0</v>
      </c>
    </row>
    <row r="35" spans="1:20" s="10" customFormat="1" x14ac:dyDescent="0.25">
      <c r="A35" s="10" t="s">
        <v>204</v>
      </c>
      <c r="B35" s="10" t="s">
        <v>205</v>
      </c>
      <c r="C35" s="10" t="s">
        <v>0</v>
      </c>
      <c r="D35" s="45">
        <v>42131.513402777775</v>
      </c>
      <c r="E35" s="11" t="s">
        <v>1</v>
      </c>
      <c r="F35" s="12"/>
      <c r="G35" s="12" t="s">
        <v>74</v>
      </c>
      <c r="H35" s="11" t="s">
        <v>16</v>
      </c>
      <c r="I35" s="12">
        <f>VLOOKUP(H35,L$4:M$38,2,FALSE)</f>
        <v>9</v>
      </c>
      <c r="J35" s="11">
        <v>19</v>
      </c>
      <c r="L35" s="16" t="s">
        <v>60</v>
      </c>
      <c r="M35" s="23">
        <v>33</v>
      </c>
      <c r="N35" s="15"/>
      <c r="O35" s="16" t="s">
        <v>23</v>
      </c>
      <c r="P35" s="24">
        <v>0.54166666666666663</v>
      </c>
      <c r="Q35" s="24">
        <v>0.60416666666666663</v>
      </c>
      <c r="R35" s="25">
        <f t="shared" si="12"/>
        <v>6.25E-2</v>
      </c>
      <c r="S35" s="16">
        <f>COUNTIFS(H$2:H$520,L35,J$2:J$520,"&lt;99")</f>
        <v>0</v>
      </c>
      <c r="T35" s="26">
        <f t="shared" ref="T35:T38" si="13">IF(S35&gt;0,R35/S35,0)</f>
        <v>0</v>
      </c>
    </row>
    <row r="36" spans="1:20" s="10" customFormat="1" x14ac:dyDescent="0.25">
      <c r="A36" s="10" t="s">
        <v>244</v>
      </c>
      <c r="B36" s="10" t="s">
        <v>245</v>
      </c>
      <c r="C36" s="10" t="s">
        <v>0</v>
      </c>
      <c r="D36" s="45">
        <v>42142.293969907405</v>
      </c>
      <c r="E36" s="11" t="s">
        <v>1</v>
      </c>
      <c r="F36" s="11"/>
      <c r="G36" s="11" t="s">
        <v>74</v>
      </c>
      <c r="H36" s="11" t="s">
        <v>16</v>
      </c>
      <c r="I36" s="12">
        <f>VLOOKUP(H36,L$4:M$38,2,FALSE)</f>
        <v>9</v>
      </c>
      <c r="J36" s="11">
        <v>20</v>
      </c>
      <c r="L36" s="16" t="s">
        <v>57</v>
      </c>
      <c r="M36" s="23">
        <v>34</v>
      </c>
      <c r="N36" s="35"/>
      <c r="O36" s="16" t="s">
        <v>23</v>
      </c>
      <c r="P36" s="24">
        <v>0.60416666666666663</v>
      </c>
      <c r="Q36" s="24">
        <v>0.66666666666666663</v>
      </c>
      <c r="R36" s="25">
        <f t="shared" si="12"/>
        <v>6.25E-2</v>
      </c>
      <c r="S36" s="16">
        <f>COUNTIFS(H$2:H$520,L36,J$2:J$520,"&lt;99")</f>
        <v>0</v>
      </c>
      <c r="T36" s="26">
        <f t="shared" si="13"/>
        <v>0</v>
      </c>
    </row>
    <row r="37" spans="1:20" s="10" customFormat="1" x14ac:dyDescent="0.25">
      <c r="A37" s="10" t="s">
        <v>259</v>
      </c>
      <c r="B37" s="10" t="s">
        <v>197</v>
      </c>
      <c r="C37" s="10" t="s">
        <v>2</v>
      </c>
      <c r="D37" s="45">
        <v>42142.430590277778</v>
      </c>
      <c r="E37" s="11" t="s">
        <v>1</v>
      </c>
      <c r="F37" s="12"/>
      <c r="G37" s="12" t="s">
        <v>74</v>
      </c>
      <c r="H37" s="11" t="s">
        <v>16</v>
      </c>
      <c r="I37" s="12">
        <f>VLOOKUP(H37,L$4:M$38,2,FALSE)</f>
        <v>9</v>
      </c>
      <c r="J37" s="11">
        <v>21</v>
      </c>
      <c r="L37" s="16" t="s">
        <v>58</v>
      </c>
      <c r="M37" s="23">
        <v>35</v>
      </c>
      <c r="N37" s="15"/>
      <c r="O37" s="16" t="s">
        <v>23</v>
      </c>
      <c r="P37" s="24">
        <v>0.6875</v>
      </c>
      <c r="Q37" s="24">
        <v>0.75</v>
      </c>
      <c r="R37" s="25">
        <f t="shared" si="12"/>
        <v>6.25E-2</v>
      </c>
      <c r="S37" s="16">
        <f>COUNTIFS(H$2:H$520,L37,J$2:J$520,"&lt;99")</f>
        <v>0</v>
      </c>
      <c r="T37" s="26">
        <f t="shared" si="13"/>
        <v>0</v>
      </c>
    </row>
    <row r="38" spans="1:20" x14ac:dyDescent="0.25">
      <c r="A38" s="10" t="s">
        <v>168</v>
      </c>
      <c r="B38" s="10" t="s">
        <v>169</v>
      </c>
      <c r="C38" s="10" t="s">
        <v>68</v>
      </c>
      <c r="D38" s="45">
        <v>42133.332928240743</v>
      </c>
      <c r="E38" s="11" t="s">
        <v>1</v>
      </c>
      <c r="G38" s="11" t="s">
        <v>74</v>
      </c>
      <c r="H38" s="11" t="s">
        <v>16</v>
      </c>
      <c r="I38" s="12">
        <f>VLOOKUP(H38,L$4:M$38,2,FALSE)</f>
        <v>9</v>
      </c>
      <c r="J38" s="11">
        <v>22</v>
      </c>
      <c r="L38" s="17" t="s">
        <v>59</v>
      </c>
      <c r="M38" s="27">
        <v>36</v>
      </c>
      <c r="N38" s="39"/>
      <c r="O38" s="17" t="s">
        <v>23</v>
      </c>
      <c r="P38" s="37">
        <v>0.75</v>
      </c>
      <c r="Q38" s="37">
        <v>0.79166666666666663</v>
      </c>
      <c r="R38" s="38">
        <f t="shared" si="12"/>
        <v>4.166666666666663E-2</v>
      </c>
      <c r="S38" s="17">
        <f>COUNTIFS(H$2:H$520,L38,J$2:J$520,"&lt;99")</f>
        <v>0</v>
      </c>
      <c r="T38" s="34">
        <f t="shared" si="13"/>
        <v>0</v>
      </c>
    </row>
    <row r="39" spans="1:20" x14ac:dyDescent="0.25">
      <c r="A39" s="10" t="s">
        <v>166</v>
      </c>
      <c r="B39" s="10" t="s">
        <v>167</v>
      </c>
      <c r="C39" s="10" t="s">
        <v>68</v>
      </c>
      <c r="D39" s="45">
        <v>42133.335949074077</v>
      </c>
      <c r="E39" s="11" t="s">
        <v>1</v>
      </c>
      <c r="F39" s="12"/>
      <c r="G39" s="11" t="s">
        <v>74</v>
      </c>
      <c r="H39" s="11" t="s">
        <v>16</v>
      </c>
      <c r="I39" s="12">
        <f>VLOOKUP(H39,L$4:M$38,2,FALSE)</f>
        <v>9</v>
      </c>
      <c r="J39" s="11">
        <v>23</v>
      </c>
    </row>
    <row r="40" spans="1:20" x14ac:dyDescent="0.25">
      <c r="A40" s="10" t="s">
        <v>140</v>
      </c>
      <c r="B40" s="10" t="s">
        <v>141</v>
      </c>
      <c r="C40" s="10" t="s">
        <v>68</v>
      </c>
      <c r="D40" s="45">
        <v>42133.407129629632</v>
      </c>
      <c r="E40" s="11" t="s">
        <v>1</v>
      </c>
      <c r="F40" s="12"/>
      <c r="G40" s="12" t="s">
        <v>74</v>
      </c>
      <c r="H40" s="11" t="s">
        <v>16</v>
      </c>
      <c r="I40" s="12">
        <f>VLOOKUP(H40,L$4:M$38,2,FALSE)</f>
        <v>9</v>
      </c>
      <c r="J40" s="11">
        <v>24</v>
      </c>
    </row>
    <row r="41" spans="1:20" x14ac:dyDescent="0.25">
      <c r="A41" s="10" t="s">
        <v>260</v>
      </c>
      <c r="B41" s="10" t="s">
        <v>141</v>
      </c>
      <c r="C41" s="10" t="s">
        <v>68</v>
      </c>
      <c r="D41" s="45">
        <v>42143.128692129627</v>
      </c>
      <c r="E41" s="11" t="s">
        <v>1</v>
      </c>
      <c r="F41" s="12"/>
      <c r="G41" s="12" t="s">
        <v>74</v>
      </c>
      <c r="H41" s="11" t="s">
        <v>16</v>
      </c>
      <c r="I41" s="12">
        <f>VLOOKUP(H41,L$4:M$38,2,FALSE)</f>
        <v>9</v>
      </c>
      <c r="J41" s="11">
        <v>25</v>
      </c>
    </row>
    <row r="42" spans="1:20" x14ac:dyDescent="0.25">
      <c r="A42" s="10" t="s">
        <v>187</v>
      </c>
      <c r="B42" s="10" t="s">
        <v>188</v>
      </c>
      <c r="C42" s="10" t="s">
        <v>0</v>
      </c>
      <c r="D42" s="45">
        <v>42132.388275462959</v>
      </c>
      <c r="E42" s="11" t="s">
        <v>1</v>
      </c>
      <c r="F42" s="11" t="s">
        <v>71</v>
      </c>
      <c r="G42" s="12" t="s">
        <v>220</v>
      </c>
      <c r="H42" s="11" t="s">
        <v>44</v>
      </c>
      <c r="I42" s="12">
        <f>VLOOKUP(H42,L$4:M$38,2,FALSE)</f>
        <v>12</v>
      </c>
      <c r="J42" s="11">
        <v>1</v>
      </c>
    </row>
    <row r="43" spans="1:20" s="10" customFormat="1" x14ac:dyDescent="0.25">
      <c r="A43" s="10" t="s">
        <v>262</v>
      </c>
      <c r="B43" s="10" t="s">
        <v>188</v>
      </c>
      <c r="C43" s="10" t="s">
        <v>0</v>
      </c>
      <c r="D43" s="45">
        <v>42143.325162037036</v>
      </c>
      <c r="E43" s="11" t="s">
        <v>1</v>
      </c>
      <c r="F43" s="11" t="s">
        <v>71</v>
      </c>
      <c r="G43" s="12" t="s">
        <v>220</v>
      </c>
      <c r="H43" s="11" t="s">
        <v>44</v>
      </c>
      <c r="I43" s="12">
        <f>VLOOKUP(H43,L$4:M$38,2,FALSE)</f>
        <v>12</v>
      </c>
      <c r="J43" s="11">
        <v>2</v>
      </c>
    </row>
    <row r="44" spans="1:20" x14ac:dyDescent="0.25">
      <c r="A44" s="10" t="s">
        <v>265</v>
      </c>
      <c r="B44" s="10" t="s">
        <v>188</v>
      </c>
      <c r="C44" s="10" t="s">
        <v>0</v>
      </c>
      <c r="D44" s="45">
        <v>42143.325659722221</v>
      </c>
      <c r="E44" s="11" t="s">
        <v>1</v>
      </c>
      <c r="F44" s="11" t="s">
        <v>71</v>
      </c>
      <c r="G44" s="12" t="s">
        <v>220</v>
      </c>
      <c r="H44" s="11" t="s">
        <v>44</v>
      </c>
      <c r="I44" s="12">
        <f>VLOOKUP(H44,L$4:M$38,2,FALSE)</f>
        <v>12</v>
      </c>
      <c r="J44" s="11">
        <v>3</v>
      </c>
    </row>
    <row r="45" spans="1:20" x14ac:dyDescent="0.25">
      <c r="A45" s="10" t="s">
        <v>185</v>
      </c>
      <c r="B45" s="10" t="s">
        <v>186</v>
      </c>
      <c r="C45" s="10" t="s">
        <v>0</v>
      </c>
      <c r="D45" s="45">
        <v>42132.388449074075</v>
      </c>
      <c r="E45" s="11" t="s">
        <v>1</v>
      </c>
      <c r="F45" s="11" t="s">
        <v>71</v>
      </c>
      <c r="G45" s="12" t="s">
        <v>220</v>
      </c>
      <c r="H45" s="11" t="s">
        <v>44</v>
      </c>
      <c r="I45" s="12">
        <f>VLOOKUP(H45,L$4:M$38,2,FALSE)</f>
        <v>12</v>
      </c>
      <c r="J45" s="11">
        <v>4</v>
      </c>
    </row>
    <row r="46" spans="1:20" x14ac:dyDescent="0.25">
      <c r="A46" s="10" t="s">
        <v>263</v>
      </c>
      <c r="B46" s="10" t="s">
        <v>186</v>
      </c>
      <c r="C46" s="10" t="s">
        <v>0</v>
      </c>
      <c r="D46" s="45">
        <v>42143.326157407406</v>
      </c>
      <c r="E46" s="11" t="s">
        <v>1</v>
      </c>
      <c r="F46" s="11" t="s">
        <v>71</v>
      </c>
      <c r="G46" s="12" t="s">
        <v>220</v>
      </c>
      <c r="H46" s="11" t="s">
        <v>44</v>
      </c>
      <c r="I46" s="12">
        <f>VLOOKUP(H46,L$4:M$38,2,FALSE)</f>
        <v>12</v>
      </c>
      <c r="J46" s="11">
        <v>5</v>
      </c>
    </row>
    <row r="47" spans="1:20" x14ac:dyDescent="0.25">
      <c r="A47" s="10" t="s">
        <v>264</v>
      </c>
      <c r="B47" s="10" t="s">
        <v>186</v>
      </c>
      <c r="C47" s="10" t="s">
        <v>0</v>
      </c>
      <c r="D47" s="45">
        <v>42143.326736111114</v>
      </c>
      <c r="E47" s="11" t="s">
        <v>1</v>
      </c>
      <c r="F47" s="11" t="s">
        <v>71</v>
      </c>
      <c r="G47" s="12" t="s">
        <v>220</v>
      </c>
      <c r="H47" s="11" t="s">
        <v>44</v>
      </c>
      <c r="I47" s="12">
        <f>VLOOKUP(H47,L$4:M$38,2,FALSE)</f>
        <v>12</v>
      </c>
      <c r="J47" s="11">
        <v>6</v>
      </c>
    </row>
    <row r="48" spans="1:20" x14ac:dyDescent="0.25">
      <c r="A48" s="13" t="s">
        <v>255</v>
      </c>
      <c r="B48" s="13" t="s">
        <v>256</v>
      </c>
      <c r="C48" s="13" t="s">
        <v>0</v>
      </c>
      <c r="D48" s="45">
        <v>42132.393414351849</v>
      </c>
      <c r="E48" s="11" t="s">
        <v>1</v>
      </c>
      <c r="F48" s="11" t="s">
        <v>71</v>
      </c>
      <c r="G48" s="12" t="s">
        <v>220</v>
      </c>
      <c r="H48" s="11" t="s">
        <v>44</v>
      </c>
      <c r="I48" s="12">
        <f>VLOOKUP(H48,L$4:M$38,2,FALSE)</f>
        <v>12</v>
      </c>
      <c r="J48" s="11">
        <v>7</v>
      </c>
    </row>
    <row r="49" spans="1:10" x14ac:dyDescent="0.25">
      <c r="A49" s="10" t="s">
        <v>89</v>
      </c>
      <c r="B49" s="10" t="s">
        <v>90</v>
      </c>
      <c r="C49" s="10" t="s">
        <v>0</v>
      </c>
      <c r="D49" s="45">
        <v>42138.378287037034</v>
      </c>
      <c r="E49" s="11" t="s">
        <v>79</v>
      </c>
      <c r="F49" s="11" t="s">
        <v>71</v>
      </c>
      <c r="G49" s="11" t="s">
        <v>220</v>
      </c>
      <c r="H49" s="11" t="s">
        <v>44</v>
      </c>
      <c r="I49" s="12">
        <f>VLOOKUP(H49,L$4:M$38,2,FALSE)</f>
        <v>12</v>
      </c>
      <c r="J49" s="11">
        <v>8</v>
      </c>
    </row>
    <row r="50" spans="1:10" s="10" customFormat="1" x14ac:dyDescent="0.25">
      <c r="A50" s="10" t="s">
        <v>160</v>
      </c>
      <c r="B50" s="10" t="s">
        <v>161</v>
      </c>
      <c r="C50" s="10" t="s">
        <v>68</v>
      </c>
      <c r="D50" s="45">
        <v>42133.346851851849</v>
      </c>
      <c r="E50" s="11" t="s">
        <v>79</v>
      </c>
      <c r="F50" s="12" t="s">
        <v>73</v>
      </c>
      <c r="G50" s="12" t="s">
        <v>230</v>
      </c>
      <c r="H50" s="11" t="s">
        <v>44</v>
      </c>
      <c r="I50" s="12">
        <f>VLOOKUP(H50,L$4:M$38,2,FALSE)</f>
        <v>12</v>
      </c>
      <c r="J50" s="11">
        <v>9</v>
      </c>
    </row>
    <row r="51" spans="1:10" x14ac:dyDescent="0.25">
      <c r="A51" s="10" t="s">
        <v>158</v>
      </c>
      <c r="B51" s="10" t="s">
        <v>159</v>
      </c>
      <c r="C51" s="10" t="s">
        <v>68</v>
      </c>
      <c r="D51" s="45">
        <v>42133.348761574074</v>
      </c>
      <c r="E51" s="11" t="s">
        <v>79</v>
      </c>
      <c r="F51" s="12" t="s">
        <v>73</v>
      </c>
      <c r="G51" s="12" t="s">
        <v>230</v>
      </c>
      <c r="H51" s="11" t="s">
        <v>44</v>
      </c>
      <c r="I51" s="12">
        <f>VLOOKUP(H51,L$4:M$38,2,FALSE)</f>
        <v>12</v>
      </c>
      <c r="J51" s="11">
        <v>10</v>
      </c>
    </row>
    <row r="52" spans="1:10" s="10" customFormat="1" x14ac:dyDescent="0.25">
      <c r="A52" s="10" t="s">
        <v>175</v>
      </c>
      <c r="B52" s="10" t="s">
        <v>176</v>
      </c>
      <c r="C52" s="10" t="s">
        <v>0</v>
      </c>
      <c r="D52" s="45">
        <v>42133.308298611111</v>
      </c>
      <c r="E52" s="11" t="s">
        <v>1</v>
      </c>
      <c r="F52" s="12"/>
      <c r="G52" s="12" t="s">
        <v>226</v>
      </c>
      <c r="H52" s="11" t="s">
        <v>44</v>
      </c>
      <c r="I52" s="12">
        <f>VLOOKUP(H52,L$4:M$38,2,FALSE)</f>
        <v>12</v>
      </c>
      <c r="J52" s="11">
        <v>11</v>
      </c>
    </row>
    <row r="53" spans="1:10" s="10" customFormat="1" x14ac:dyDescent="0.25">
      <c r="A53" s="10" t="s">
        <v>173</v>
      </c>
      <c r="B53" s="10" t="s">
        <v>174</v>
      </c>
      <c r="C53" s="10" t="s">
        <v>0</v>
      </c>
      <c r="D53" s="45">
        <v>42133.309606481482</v>
      </c>
      <c r="E53" s="11" t="s">
        <v>79</v>
      </c>
      <c r="F53" s="12"/>
      <c r="G53" s="12" t="s">
        <v>226</v>
      </c>
      <c r="H53" s="11" t="s">
        <v>44</v>
      </c>
      <c r="I53" s="12">
        <f>VLOOKUP(H53,L$4:M$38,2,FALSE)</f>
        <v>12</v>
      </c>
      <c r="J53" s="11">
        <v>12</v>
      </c>
    </row>
    <row r="54" spans="1:10" x14ac:dyDescent="0.25">
      <c r="A54" s="10" t="s">
        <v>87</v>
      </c>
      <c r="B54" s="10" t="s">
        <v>88</v>
      </c>
      <c r="C54" s="10" t="s">
        <v>0</v>
      </c>
      <c r="D54" s="45">
        <v>42138.378599537034</v>
      </c>
      <c r="E54" s="11" t="s">
        <v>242</v>
      </c>
      <c r="F54" s="11" t="s">
        <v>73</v>
      </c>
      <c r="G54" s="11" t="s">
        <v>237</v>
      </c>
      <c r="H54" s="11" t="s">
        <v>44</v>
      </c>
      <c r="I54" s="12">
        <f>VLOOKUP(H54,L$4:M$38,2,FALSE)</f>
        <v>12</v>
      </c>
      <c r="J54" s="11">
        <v>13</v>
      </c>
    </row>
    <row r="55" spans="1:10" s="10" customFormat="1" x14ac:dyDescent="0.25">
      <c r="A55" s="10" t="s">
        <v>85</v>
      </c>
      <c r="B55" s="10" t="s">
        <v>86</v>
      </c>
      <c r="C55" s="10" t="s">
        <v>0</v>
      </c>
      <c r="D55" s="45">
        <v>42138.378819444442</v>
      </c>
      <c r="E55" s="11" t="s">
        <v>1</v>
      </c>
      <c r="F55" s="11" t="s">
        <v>73</v>
      </c>
      <c r="G55" s="11" t="s">
        <v>237</v>
      </c>
      <c r="H55" s="11" t="s">
        <v>44</v>
      </c>
      <c r="I55" s="12">
        <f>VLOOKUP(H55,L$4:M$38,2,FALSE)</f>
        <v>12</v>
      </c>
      <c r="J55" s="11">
        <v>14</v>
      </c>
    </row>
    <row r="56" spans="1:10" x14ac:dyDescent="0.25">
      <c r="A56" s="13" t="s">
        <v>258</v>
      </c>
      <c r="B56" s="13" t="s">
        <v>88</v>
      </c>
      <c r="C56" s="13" t="s">
        <v>0</v>
      </c>
      <c r="D56" s="45">
        <v>42138.379363425927</v>
      </c>
      <c r="E56" s="11" t="s">
        <v>1</v>
      </c>
      <c r="F56" s="11" t="s">
        <v>73</v>
      </c>
      <c r="G56" s="11" t="s">
        <v>237</v>
      </c>
      <c r="H56" s="11" t="s">
        <v>44</v>
      </c>
      <c r="I56" s="12">
        <f>VLOOKUP(H56,L$4:M$38,2,FALSE)</f>
        <v>12</v>
      </c>
      <c r="J56" s="11">
        <v>15</v>
      </c>
    </row>
    <row r="57" spans="1:10" x14ac:dyDescent="0.25">
      <c r="A57" s="10" t="s">
        <v>107</v>
      </c>
      <c r="B57" s="10" t="s">
        <v>105</v>
      </c>
      <c r="C57" s="10" t="s">
        <v>106</v>
      </c>
      <c r="D57" s="45">
        <v>42138.671238425923</v>
      </c>
      <c r="E57" s="11" t="s">
        <v>79</v>
      </c>
      <c r="F57" s="11" t="s">
        <v>235</v>
      </c>
      <c r="G57" s="12" t="s">
        <v>229</v>
      </c>
      <c r="H57" s="11" t="s">
        <v>52</v>
      </c>
      <c r="I57" s="12">
        <f>VLOOKUP(H57,L$4:M$38,2,FALSE)</f>
        <v>13</v>
      </c>
      <c r="J57" s="11">
        <v>1</v>
      </c>
    </row>
    <row r="58" spans="1:10" x14ac:dyDescent="0.25">
      <c r="A58" s="10" t="s">
        <v>216</v>
      </c>
      <c r="B58" s="10" t="s">
        <v>66</v>
      </c>
      <c r="C58" s="10" t="s">
        <v>67</v>
      </c>
      <c r="D58" s="45">
        <v>42134.97556712963</v>
      </c>
      <c r="E58" s="11" t="s">
        <v>79</v>
      </c>
      <c r="F58" s="11" t="s">
        <v>235</v>
      </c>
      <c r="G58" s="12" t="s">
        <v>229</v>
      </c>
      <c r="H58" s="11" t="s">
        <v>52</v>
      </c>
      <c r="I58" s="12">
        <f>VLOOKUP(H58,L$4:M$38,2,FALSE)</f>
        <v>13</v>
      </c>
      <c r="J58" s="11">
        <v>2</v>
      </c>
    </row>
    <row r="59" spans="1:10" x14ac:dyDescent="0.25">
      <c r="A59" s="10" t="s">
        <v>104</v>
      </c>
      <c r="B59" s="10" t="s">
        <v>105</v>
      </c>
      <c r="C59" s="10" t="s">
        <v>106</v>
      </c>
      <c r="D59" s="45">
        <v>42138.671782407408</v>
      </c>
      <c r="E59" s="11" t="s">
        <v>79</v>
      </c>
      <c r="F59" s="11" t="s">
        <v>235</v>
      </c>
      <c r="G59" s="12" t="s">
        <v>229</v>
      </c>
      <c r="H59" s="11" t="s">
        <v>52</v>
      </c>
      <c r="I59" s="12">
        <f>VLOOKUP(H59,L$4:M$38,2,FALSE)</f>
        <v>13</v>
      </c>
      <c r="J59" s="11">
        <v>3</v>
      </c>
    </row>
    <row r="60" spans="1:10" x14ac:dyDescent="0.25">
      <c r="A60" s="10" t="s">
        <v>294</v>
      </c>
      <c r="B60" s="10" t="s">
        <v>266</v>
      </c>
      <c r="C60" s="10" t="s">
        <v>295</v>
      </c>
      <c r="D60" s="45">
        <v>42143.287685185183</v>
      </c>
      <c r="E60" s="11" t="s">
        <v>1</v>
      </c>
      <c r="H60" s="11" t="s">
        <v>20</v>
      </c>
      <c r="I60" s="12">
        <f>VLOOKUP(H60,L$4:M$38,2,FALSE)</f>
        <v>16</v>
      </c>
      <c r="J60" s="11">
        <v>1</v>
      </c>
    </row>
    <row r="61" spans="1:10" x14ac:dyDescent="0.25">
      <c r="A61" s="10" t="s">
        <v>273</v>
      </c>
      <c r="B61" s="10" t="s">
        <v>197</v>
      </c>
      <c r="C61" s="10" t="s">
        <v>2</v>
      </c>
      <c r="D61" s="45">
        <v>42143.124282407407</v>
      </c>
      <c r="E61" s="11" t="s">
        <v>1</v>
      </c>
      <c r="F61" s="12"/>
      <c r="G61" s="12" t="s">
        <v>74</v>
      </c>
      <c r="H61" s="11" t="s">
        <v>20</v>
      </c>
      <c r="I61" s="12">
        <f>VLOOKUP(H61,L$4:M$38,2,FALSE)</f>
        <v>16</v>
      </c>
      <c r="J61" s="11">
        <v>2</v>
      </c>
    </row>
    <row r="62" spans="1:10" x14ac:dyDescent="0.25">
      <c r="A62" s="10" t="s">
        <v>271</v>
      </c>
      <c r="B62" s="10" t="s">
        <v>272</v>
      </c>
      <c r="C62" s="10" t="s">
        <v>2</v>
      </c>
      <c r="D62" s="45">
        <v>42143.12295138889</v>
      </c>
      <c r="E62" s="11" t="s">
        <v>1</v>
      </c>
      <c r="G62" s="12" t="s">
        <v>74</v>
      </c>
      <c r="H62" s="11" t="s">
        <v>20</v>
      </c>
      <c r="I62" s="12">
        <f>VLOOKUP(H62,L$4:M$38,2,FALSE)</f>
        <v>16</v>
      </c>
      <c r="J62" s="11">
        <v>3</v>
      </c>
    </row>
    <row r="63" spans="1:10" x14ac:dyDescent="0.25">
      <c r="A63" s="10" t="s">
        <v>247</v>
      </c>
      <c r="B63" s="10" t="s">
        <v>180</v>
      </c>
      <c r="C63" s="10" t="s">
        <v>68</v>
      </c>
      <c r="D63" s="45">
        <v>42142.272881944446</v>
      </c>
      <c r="E63" s="11" t="s">
        <v>1</v>
      </c>
      <c r="F63" s="11" t="s">
        <v>71</v>
      </c>
      <c r="G63" s="12" t="s">
        <v>220</v>
      </c>
      <c r="H63" s="11" t="s">
        <v>20</v>
      </c>
      <c r="I63" s="12">
        <f>VLOOKUP(H63,L$4:M$38,2,FALSE)</f>
        <v>16</v>
      </c>
      <c r="J63" s="11">
        <v>4</v>
      </c>
    </row>
    <row r="64" spans="1:10" x14ac:dyDescent="0.25">
      <c r="A64" s="10" t="s">
        <v>246</v>
      </c>
      <c r="B64" s="10" t="s">
        <v>178</v>
      </c>
      <c r="C64" s="10" t="s">
        <v>68</v>
      </c>
      <c r="D64" s="45">
        <v>42142.282280092593</v>
      </c>
      <c r="E64" s="11" t="s">
        <v>1</v>
      </c>
      <c r="F64" s="11" t="s">
        <v>71</v>
      </c>
      <c r="G64" s="12" t="s">
        <v>220</v>
      </c>
      <c r="H64" s="11" t="s">
        <v>20</v>
      </c>
      <c r="I64" s="12">
        <f>VLOOKUP(H64,L$4:M$38,2,FALSE)</f>
        <v>16</v>
      </c>
      <c r="J64" s="11">
        <v>5</v>
      </c>
    </row>
    <row r="65" spans="1:10" x14ac:dyDescent="0.25">
      <c r="A65" s="10" t="s">
        <v>291</v>
      </c>
      <c r="B65" s="10" t="s">
        <v>171</v>
      </c>
      <c r="C65" s="10" t="s">
        <v>68</v>
      </c>
      <c r="D65" s="45">
        <v>42143.428229166668</v>
      </c>
      <c r="E65" s="11" t="s">
        <v>1</v>
      </c>
      <c r="F65" s="12" t="s">
        <v>71</v>
      </c>
      <c r="H65" s="11" t="s">
        <v>20</v>
      </c>
      <c r="I65" s="12">
        <f>VLOOKUP(H65,L$4:M$38,2,FALSE)</f>
        <v>16</v>
      </c>
      <c r="J65" s="11">
        <v>6</v>
      </c>
    </row>
    <row r="66" spans="1:10" x14ac:dyDescent="0.25">
      <c r="A66" s="10" t="s">
        <v>292</v>
      </c>
      <c r="B66" s="10" t="s">
        <v>170</v>
      </c>
      <c r="C66" s="10" t="s">
        <v>68</v>
      </c>
      <c r="D66" s="45">
        <v>42143.428796296299</v>
      </c>
      <c r="E66" s="11" t="s">
        <v>1</v>
      </c>
      <c r="F66" s="12" t="s">
        <v>71</v>
      </c>
      <c r="H66" s="11" t="s">
        <v>20</v>
      </c>
      <c r="I66" s="12">
        <f>VLOOKUP(H66,L$4:M$38,2,FALSE)</f>
        <v>16</v>
      </c>
      <c r="J66" s="11">
        <v>7</v>
      </c>
    </row>
    <row r="67" spans="1:10" x14ac:dyDescent="0.25">
      <c r="A67" s="10" t="s">
        <v>283</v>
      </c>
      <c r="B67" s="10" t="s">
        <v>139</v>
      </c>
      <c r="C67" s="10" t="s">
        <v>68</v>
      </c>
      <c r="D67" s="45">
        <v>42143.390081018515</v>
      </c>
      <c r="E67" s="11" t="s">
        <v>1</v>
      </c>
      <c r="F67" s="12" t="s">
        <v>71</v>
      </c>
      <c r="H67" s="11" t="s">
        <v>20</v>
      </c>
      <c r="I67" s="12">
        <f>VLOOKUP(H67,L$4:M$38,2,FALSE)</f>
        <v>16</v>
      </c>
      <c r="J67" s="11">
        <v>8</v>
      </c>
    </row>
    <row r="68" spans="1:10" s="10" customFormat="1" x14ac:dyDescent="0.25">
      <c r="A68" s="10" t="s">
        <v>284</v>
      </c>
      <c r="B68" s="10" t="s">
        <v>137</v>
      </c>
      <c r="C68" s="10" t="s">
        <v>68</v>
      </c>
      <c r="D68" s="45">
        <v>42143.390532407408</v>
      </c>
      <c r="E68" s="11" t="s">
        <v>1</v>
      </c>
      <c r="F68" s="12" t="s">
        <v>71</v>
      </c>
      <c r="G68" s="11"/>
      <c r="H68" s="11" t="s">
        <v>20</v>
      </c>
      <c r="I68" s="12">
        <f>VLOOKUP(H68,L$4:M$38,2,FALSE)</f>
        <v>16</v>
      </c>
      <c r="J68" s="11">
        <v>9</v>
      </c>
    </row>
    <row r="69" spans="1:10" x14ac:dyDescent="0.25">
      <c r="A69" s="10" t="s">
        <v>285</v>
      </c>
      <c r="B69" s="10" t="s">
        <v>135</v>
      </c>
      <c r="C69" s="10" t="s">
        <v>68</v>
      </c>
      <c r="D69" s="45">
        <v>42143.396458333336</v>
      </c>
      <c r="E69" s="11" t="s">
        <v>1</v>
      </c>
      <c r="F69" s="12" t="s">
        <v>71</v>
      </c>
      <c r="H69" s="11" t="s">
        <v>20</v>
      </c>
      <c r="I69" s="12">
        <f>VLOOKUP(H69,L$4:M$38,2,FALSE)</f>
        <v>16</v>
      </c>
      <c r="J69" s="11">
        <v>10</v>
      </c>
    </row>
    <row r="70" spans="1:10" x14ac:dyDescent="0.25">
      <c r="A70" s="10" t="s">
        <v>286</v>
      </c>
      <c r="B70" s="10" t="s">
        <v>133</v>
      </c>
      <c r="C70" s="10" t="s">
        <v>68</v>
      </c>
      <c r="D70" s="45">
        <v>42143.396874999999</v>
      </c>
      <c r="E70" s="11" t="s">
        <v>1</v>
      </c>
      <c r="F70" s="12" t="s">
        <v>71</v>
      </c>
      <c r="H70" s="11" t="s">
        <v>20</v>
      </c>
      <c r="I70" s="12">
        <f>VLOOKUP(H70,L$4:M$38,2,FALSE)</f>
        <v>16</v>
      </c>
      <c r="J70" s="11">
        <v>11</v>
      </c>
    </row>
    <row r="71" spans="1:10" s="10" customFormat="1" x14ac:dyDescent="0.25">
      <c r="A71" s="10" t="s">
        <v>281</v>
      </c>
      <c r="B71" s="10" t="s">
        <v>131</v>
      </c>
      <c r="C71" s="10" t="s">
        <v>68</v>
      </c>
      <c r="D71" s="45">
        <v>42143.379918981482</v>
      </c>
      <c r="E71" s="11" t="s">
        <v>1</v>
      </c>
      <c r="F71" s="12" t="s">
        <v>71</v>
      </c>
      <c r="G71" s="11"/>
      <c r="H71" s="11" t="s">
        <v>20</v>
      </c>
      <c r="I71" s="12">
        <f>VLOOKUP(H71,L$4:M$38,2,FALSE)</f>
        <v>16</v>
      </c>
      <c r="J71" s="11">
        <v>12</v>
      </c>
    </row>
    <row r="72" spans="1:10" s="10" customFormat="1" x14ac:dyDescent="0.25">
      <c r="A72" s="10" t="s">
        <v>282</v>
      </c>
      <c r="B72" s="10" t="s">
        <v>129</v>
      </c>
      <c r="C72" s="10" t="s">
        <v>68</v>
      </c>
      <c r="D72" s="45">
        <v>42143.381238425929</v>
      </c>
      <c r="E72" s="11" t="s">
        <v>1</v>
      </c>
      <c r="F72" s="12" t="s">
        <v>71</v>
      </c>
      <c r="G72" s="11"/>
      <c r="H72" s="11" t="s">
        <v>20</v>
      </c>
      <c r="I72" s="12">
        <f>VLOOKUP(H72,L$4:M$38,2,FALSE)</f>
        <v>16</v>
      </c>
      <c r="J72" s="11">
        <v>13</v>
      </c>
    </row>
    <row r="73" spans="1:10" x14ac:dyDescent="0.25">
      <c r="A73" s="10" t="s">
        <v>287</v>
      </c>
      <c r="B73" s="10" t="s">
        <v>127</v>
      </c>
      <c r="C73" s="10" t="s">
        <v>68</v>
      </c>
      <c r="D73" s="45">
        <v>42143.404085648152</v>
      </c>
      <c r="E73" s="11" t="s">
        <v>1</v>
      </c>
      <c r="F73" s="12" t="s">
        <v>71</v>
      </c>
      <c r="G73" s="10"/>
      <c r="H73" s="11" t="s">
        <v>20</v>
      </c>
      <c r="I73" s="12">
        <f>VLOOKUP(H73,L$4:M$38,2,FALSE)</f>
        <v>16</v>
      </c>
      <c r="J73" s="11">
        <v>14</v>
      </c>
    </row>
    <row r="74" spans="1:10" x14ac:dyDescent="0.25">
      <c r="A74" s="10" t="s">
        <v>288</v>
      </c>
      <c r="B74" s="10" t="s">
        <v>125</v>
      </c>
      <c r="C74" s="10" t="s">
        <v>68</v>
      </c>
      <c r="D74" s="45">
        <v>42143.404699074075</v>
      </c>
      <c r="E74" s="11" t="s">
        <v>1</v>
      </c>
      <c r="F74" s="12" t="s">
        <v>71</v>
      </c>
      <c r="G74" s="10"/>
      <c r="H74" s="11" t="s">
        <v>20</v>
      </c>
      <c r="I74" s="12">
        <f>VLOOKUP(H74,L$4:M$38,2,FALSE)</f>
        <v>16</v>
      </c>
      <c r="J74" s="11">
        <v>15</v>
      </c>
    </row>
    <row r="75" spans="1:10" x14ac:dyDescent="0.25">
      <c r="A75" s="10" t="s">
        <v>289</v>
      </c>
      <c r="B75" s="10" t="s">
        <v>123</v>
      </c>
      <c r="C75" s="10" t="s">
        <v>68</v>
      </c>
      <c r="D75" s="45">
        <v>42143.410613425927</v>
      </c>
      <c r="E75" s="11" t="s">
        <v>1</v>
      </c>
      <c r="F75" s="12" t="s">
        <v>71</v>
      </c>
      <c r="G75" s="10"/>
      <c r="H75" s="11" t="s">
        <v>20</v>
      </c>
      <c r="I75" s="12">
        <f>VLOOKUP(H75,L$4:M$38,2,FALSE)</f>
        <v>16</v>
      </c>
      <c r="J75" s="11">
        <v>16</v>
      </c>
    </row>
    <row r="76" spans="1:10" x14ac:dyDescent="0.25">
      <c r="A76" s="10" t="s">
        <v>290</v>
      </c>
      <c r="B76" s="10" t="s">
        <v>121</v>
      </c>
      <c r="C76" s="10" t="s">
        <v>68</v>
      </c>
      <c r="D76" s="45">
        <v>42143.410983796297</v>
      </c>
      <c r="E76" s="11" t="s">
        <v>1</v>
      </c>
      <c r="F76" s="12" t="s">
        <v>71</v>
      </c>
      <c r="G76" s="10"/>
      <c r="H76" s="11" t="s">
        <v>20</v>
      </c>
      <c r="I76" s="12">
        <f>VLOOKUP(H76,L$4:M$38,2,FALSE)</f>
        <v>16</v>
      </c>
      <c r="J76" s="11">
        <v>17</v>
      </c>
    </row>
    <row r="77" spans="1:10" x14ac:dyDescent="0.25">
      <c r="A77" s="10" t="s">
        <v>267</v>
      </c>
      <c r="B77" s="10" t="s">
        <v>268</v>
      </c>
      <c r="C77" s="10" t="s">
        <v>68</v>
      </c>
      <c r="D77" s="45">
        <v>42142.302534722221</v>
      </c>
      <c r="E77" s="11" t="s">
        <v>1</v>
      </c>
      <c r="F77" s="11" t="s">
        <v>71</v>
      </c>
      <c r="H77" s="11" t="s">
        <v>20</v>
      </c>
      <c r="I77" s="12">
        <f>VLOOKUP(H77,L$4:M$38,2,FALSE)</f>
        <v>16</v>
      </c>
      <c r="J77" s="11">
        <v>18</v>
      </c>
    </row>
    <row r="78" spans="1:10" x14ac:dyDescent="0.25">
      <c r="A78" s="10" t="s">
        <v>269</v>
      </c>
      <c r="B78" s="10" t="s">
        <v>270</v>
      </c>
      <c r="C78" s="10" t="s">
        <v>68</v>
      </c>
      <c r="D78" s="45">
        <v>42142.311099537037</v>
      </c>
      <c r="E78" s="11" t="s">
        <v>1</v>
      </c>
      <c r="F78" s="11" t="s">
        <v>71</v>
      </c>
      <c r="H78" s="11" t="s">
        <v>20</v>
      </c>
      <c r="I78" s="12">
        <f>VLOOKUP(H78,L$4:M$38,2,FALSE)</f>
        <v>16</v>
      </c>
      <c r="J78" s="11">
        <v>19</v>
      </c>
    </row>
    <row r="79" spans="1:10" x14ac:dyDescent="0.25">
      <c r="A79" s="10" t="s">
        <v>277</v>
      </c>
      <c r="B79" s="10" t="s">
        <v>161</v>
      </c>
      <c r="C79" s="10" t="s">
        <v>68</v>
      </c>
      <c r="D79" s="45">
        <v>42143.336412037039</v>
      </c>
      <c r="E79" s="11" t="s">
        <v>1</v>
      </c>
      <c r="F79" s="12" t="s">
        <v>73</v>
      </c>
      <c r="G79" s="12" t="s">
        <v>230</v>
      </c>
      <c r="H79" s="11" t="s">
        <v>20</v>
      </c>
      <c r="I79" s="12">
        <f>VLOOKUP(H79,L$4:M$38,2,FALSE)</f>
        <v>16</v>
      </c>
      <c r="J79" s="11">
        <v>20</v>
      </c>
    </row>
    <row r="80" spans="1:10" x14ac:dyDescent="0.25">
      <c r="A80" s="10" t="s">
        <v>278</v>
      </c>
      <c r="B80" s="10" t="s">
        <v>159</v>
      </c>
      <c r="C80" s="10" t="s">
        <v>68</v>
      </c>
      <c r="D80" s="45">
        <v>42143.340902777774</v>
      </c>
      <c r="E80" s="11" t="s">
        <v>1</v>
      </c>
      <c r="F80" s="12" t="s">
        <v>73</v>
      </c>
      <c r="G80" s="12" t="s">
        <v>230</v>
      </c>
      <c r="H80" s="11" t="s">
        <v>20</v>
      </c>
      <c r="I80" s="12">
        <f>VLOOKUP(H80,L$4:M$38,2,FALSE)</f>
        <v>16</v>
      </c>
      <c r="J80" s="11">
        <v>21</v>
      </c>
    </row>
    <row r="81" spans="1:10" x14ac:dyDescent="0.25">
      <c r="A81" s="10" t="s">
        <v>279</v>
      </c>
      <c r="B81" s="10" t="s">
        <v>119</v>
      </c>
      <c r="C81" s="10" t="s">
        <v>68</v>
      </c>
      <c r="D81" s="45">
        <v>42143.371296296296</v>
      </c>
      <c r="E81" s="11" t="s">
        <v>1</v>
      </c>
      <c r="H81" s="11" t="s">
        <v>20</v>
      </c>
      <c r="I81" s="12">
        <f>VLOOKUP(H81,L$4:M$38,2,FALSE)</f>
        <v>16</v>
      </c>
      <c r="J81" s="11">
        <v>22</v>
      </c>
    </row>
    <row r="82" spans="1:10" x14ac:dyDescent="0.25">
      <c r="A82" s="10" t="s">
        <v>280</v>
      </c>
      <c r="B82" s="10" t="s">
        <v>117</v>
      </c>
      <c r="C82" s="10" t="s">
        <v>68</v>
      </c>
      <c r="D82" s="45">
        <v>42143.37222222222</v>
      </c>
      <c r="E82" s="11" t="s">
        <v>1</v>
      </c>
      <c r="H82" s="11" t="s">
        <v>20</v>
      </c>
      <c r="I82" s="12">
        <f>VLOOKUP(H82,L$4:M$38,2,FALSE)</f>
        <v>16</v>
      </c>
      <c r="J82" s="11">
        <v>23</v>
      </c>
    </row>
    <row r="83" spans="1:10" x14ac:dyDescent="0.25">
      <c r="A83" s="10" t="s">
        <v>296</v>
      </c>
      <c r="B83" s="10" t="s">
        <v>238</v>
      </c>
      <c r="C83" s="10" t="s">
        <v>250</v>
      </c>
      <c r="D83" s="9">
        <v>42143.327013888891</v>
      </c>
      <c r="E83" s="11" t="s">
        <v>1</v>
      </c>
      <c r="H83" s="11" t="s">
        <v>21</v>
      </c>
      <c r="I83" s="12">
        <f>VLOOKUP(H83,L$4:M$38,2,FALSE)</f>
        <v>17</v>
      </c>
      <c r="J83" s="11">
        <v>1</v>
      </c>
    </row>
    <row r="84" spans="1:10" x14ac:dyDescent="0.25">
      <c r="A84" s="10" t="s">
        <v>195</v>
      </c>
      <c r="B84" s="10" t="s">
        <v>196</v>
      </c>
      <c r="C84" s="10" t="s">
        <v>0</v>
      </c>
      <c r="D84" s="45">
        <v>42132.382974537039</v>
      </c>
      <c r="E84" s="11" t="s">
        <v>1</v>
      </c>
      <c r="F84" s="12"/>
      <c r="G84" s="12" t="s">
        <v>219</v>
      </c>
      <c r="H84" s="11" t="s">
        <v>21</v>
      </c>
      <c r="I84" s="12">
        <f>VLOOKUP(H84,L$4:M$38,2,FALSE)</f>
        <v>17</v>
      </c>
      <c r="J84" s="11">
        <v>2</v>
      </c>
    </row>
    <row r="85" spans="1:10" x14ac:dyDescent="0.25">
      <c r="A85" s="10" t="s">
        <v>193</v>
      </c>
      <c r="B85" s="10" t="s">
        <v>194</v>
      </c>
      <c r="C85" s="10" t="s">
        <v>0</v>
      </c>
      <c r="D85" s="45">
        <v>42132.384166666663</v>
      </c>
      <c r="E85" s="11" t="s">
        <v>1</v>
      </c>
      <c r="F85" s="12"/>
      <c r="G85" s="12" t="s">
        <v>219</v>
      </c>
      <c r="H85" s="11" t="s">
        <v>21</v>
      </c>
      <c r="I85" s="12">
        <f>VLOOKUP(H85,L$4:M$38,2,FALSE)</f>
        <v>17</v>
      </c>
      <c r="J85" s="11">
        <v>3</v>
      </c>
    </row>
    <row r="86" spans="1:10" x14ac:dyDescent="0.25">
      <c r="A86" s="10" t="s">
        <v>191</v>
      </c>
      <c r="B86" s="10" t="s">
        <v>192</v>
      </c>
      <c r="C86" s="10" t="s">
        <v>0</v>
      </c>
      <c r="D86" s="45">
        <v>42132.94253472222</v>
      </c>
      <c r="E86" s="11" t="s">
        <v>1</v>
      </c>
      <c r="F86" s="12"/>
      <c r="G86" s="12" t="s">
        <v>219</v>
      </c>
      <c r="H86" s="11" t="s">
        <v>21</v>
      </c>
      <c r="I86" s="12">
        <f>VLOOKUP(H86,L$4:M$38,2,FALSE)</f>
        <v>17</v>
      </c>
      <c r="J86" s="11">
        <v>4</v>
      </c>
    </row>
    <row r="87" spans="1:10" x14ac:dyDescent="0.25">
      <c r="A87" s="10" t="s">
        <v>189</v>
      </c>
      <c r="B87" s="10" t="s">
        <v>190</v>
      </c>
      <c r="C87" s="10" t="s">
        <v>0</v>
      </c>
      <c r="D87" s="45">
        <v>42132.942997685182</v>
      </c>
      <c r="E87" s="11" t="s">
        <v>1</v>
      </c>
      <c r="F87" s="12"/>
      <c r="G87" s="12" t="s">
        <v>219</v>
      </c>
      <c r="H87" s="11" t="s">
        <v>21</v>
      </c>
      <c r="I87" s="12">
        <f>VLOOKUP(H87,L$4:M$38,2,FALSE)</f>
        <v>17</v>
      </c>
      <c r="J87" s="11">
        <v>5</v>
      </c>
    </row>
    <row r="88" spans="1:10" x14ac:dyDescent="0.25">
      <c r="A88" s="10" t="s">
        <v>83</v>
      </c>
      <c r="B88" s="10" t="s">
        <v>84</v>
      </c>
      <c r="C88" s="10" t="s">
        <v>62</v>
      </c>
      <c r="D88" s="45">
        <v>42139.218819444446</v>
      </c>
      <c r="E88" s="11" t="s">
        <v>1</v>
      </c>
      <c r="F88" s="11" t="s">
        <v>71</v>
      </c>
      <c r="G88" s="11" t="s">
        <v>220</v>
      </c>
      <c r="H88" s="11" t="s">
        <v>21</v>
      </c>
      <c r="I88" s="12">
        <f>VLOOKUP(H88,L$4:M$38,2,FALSE)</f>
        <v>17</v>
      </c>
      <c r="J88" s="11">
        <v>6</v>
      </c>
    </row>
    <row r="89" spans="1:10" x14ac:dyDescent="0.25">
      <c r="A89" s="10" t="s">
        <v>156</v>
      </c>
      <c r="B89" s="10" t="s">
        <v>157</v>
      </c>
      <c r="C89" s="10" t="s">
        <v>68</v>
      </c>
      <c r="D89" s="45">
        <v>42133.354108796295</v>
      </c>
      <c r="E89" s="11" t="s">
        <v>1</v>
      </c>
      <c r="F89" s="12"/>
      <c r="G89" s="12" t="s">
        <v>219</v>
      </c>
      <c r="H89" s="11" t="s">
        <v>21</v>
      </c>
      <c r="I89" s="12">
        <f>VLOOKUP(H89,L$4:M$38,2,FALSE)</f>
        <v>17</v>
      </c>
      <c r="J89" s="11">
        <v>7</v>
      </c>
    </row>
    <row r="90" spans="1:10" x14ac:dyDescent="0.25">
      <c r="A90" s="10" t="s">
        <v>154</v>
      </c>
      <c r="B90" s="10" t="s">
        <v>155</v>
      </c>
      <c r="C90" s="10" t="s">
        <v>68</v>
      </c>
      <c r="D90" s="45">
        <v>42133.358124999999</v>
      </c>
      <c r="E90" s="11" t="s">
        <v>1</v>
      </c>
      <c r="F90" s="12"/>
      <c r="G90" s="12" t="s">
        <v>219</v>
      </c>
      <c r="H90" s="11" t="s">
        <v>21</v>
      </c>
      <c r="I90" s="12">
        <f>VLOOKUP(H90,L$4:M$38,2,FALSE)</f>
        <v>17</v>
      </c>
      <c r="J90" s="11">
        <v>8</v>
      </c>
    </row>
    <row r="91" spans="1:10" x14ac:dyDescent="0.25">
      <c r="A91" s="10" t="s">
        <v>276</v>
      </c>
      <c r="B91" s="10" t="s">
        <v>248</v>
      </c>
      <c r="C91" s="10" t="s">
        <v>249</v>
      </c>
      <c r="D91" s="45">
        <v>42143.304791666669</v>
      </c>
      <c r="E91" s="11" t="s">
        <v>1</v>
      </c>
      <c r="F91" s="12"/>
      <c r="G91" s="12" t="s">
        <v>72</v>
      </c>
      <c r="H91" s="11" t="s">
        <v>21</v>
      </c>
      <c r="I91" s="12">
        <f>VLOOKUP(H91,L$4:M$38,2,FALSE)</f>
        <v>17</v>
      </c>
      <c r="J91" s="11">
        <v>9</v>
      </c>
    </row>
    <row r="92" spans="1:10" x14ac:dyDescent="0.25">
      <c r="A92" s="10" t="s">
        <v>211</v>
      </c>
      <c r="B92" s="10" t="s">
        <v>212</v>
      </c>
      <c r="C92" s="10" t="s">
        <v>0</v>
      </c>
      <c r="D92" s="45">
        <v>42137.121770833335</v>
      </c>
      <c r="E92" s="11" t="s">
        <v>1</v>
      </c>
      <c r="G92" s="11" t="s">
        <v>223</v>
      </c>
      <c r="H92" s="11" t="s">
        <v>21</v>
      </c>
      <c r="I92" s="12">
        <f>VLOOKUP(H92,L$4:M$38,2,FALSE)</f>
        <v>17</v>
      </c>
      <c r="J92" s="11">
        <v>10</v>
      </c>
    </row>
    <row r="93" spans="1:10" x14ac:dyDescent="0.25">
      <c r="A93" s="10" t="s">
        <v>297</v>
      </c>
      <c r="B93" s="10" t="s">
        <v>172</v>
      </c>
      <c r="C93" s="10" t="s">
        <v>0</v>
      </c>
      <c r="D93" s="45">
        <v>42144.03125</v>
      </c>
      <c r="E93" s="11" t="s">
        <v>1</v>
      </c>
      <c r="F93" s="12"/>
      <c r="G93" s="12" t="s">
        <v>227</v>
      </c>
      <c r="H93" s="11" t="s">
        <v>25</v>
      </c>
      <c r="I93" s="12">
        <f>VLOOKUP(H93,L$4:M$38,2,FALSE)</f>
        <v>23</v>
      </c>
      <c r="J93" s="11">
        <v>1</v>
      </c>
    </row>
    <row r="94" spans="1:10" x14ac:dyDescent="0.25">
      <c r="A94" s="10" t="s">
        <v>261</v>
      </c>
      <c r="B94" s="10" t="s">
        <v>293</v>
      </c>
      <c r="C94" s="10" t="s">
        <v>0</v>
      </c>
      <c r="D94" s="45">
        <v>42133.313032407408</v>
      </c>
      <c r="E94" s="11" t="s">
        <v>1</v>
      </c>
      <c r="F94" s="12"/>
      <c r="G94" s="12" t="s">
        <v>227</v>
      </c>
      <c r="H94" s="11" t="s">
        <v>25</v>
      </c>
      <c r="I94" s="12">
        <f>VLOOKUP(H94,L$4:M$38,2,FALSE)</f>
        <v>23</v>
      </c>
      <c r="J94" s="11">
        <v>2</v>
      </c>
    </row>
    <row r="95" spans="1:10" x14ac:dyDescent="0.25">
      <c r="A95" s="13" t="s">
        <v>251</v>
      </c>
      <c r="B95" s="13" t="s">
        <v>252</v>
      </c>
      <c r="C95" s="13" t="s">
        <v>68</v>
      </c>
      <c r="D95" s="45">
        <v>42134.563032407408</v>
      </c>
      <c r="E95" s="11" t="s">
        <v>1</v>
      </c>
      <c r="F95" s="12" t="s">
        <v>71</v>
      </c>
      <c r="G95" s="10"/>
      <c r="H95" s="11" t="s">
        <v>25</v>
      </c>
      <c r="I95" s="12">
        <f>VLOOKUP(H95,L$4:M$38,2,FALSE)</f>
        <v>23</v>
      </c>
      <c r="J95" s="11">
        <v>3</v>
      </c>
    </row>
    <row r="96" spans="1:10" x14ac:dyDescent="0.25">
      <c r="A96" s="13" t="s">
        <v>253</v>
      </c>
      <c r="B96" s="13" t="s">
        <v>254</v>
      </c>
      <c r="C96" s="13" t="s">
        <v>68</v>
      </c>
      <c r="D96" s="45">
        <v>42134.564814814818</v>
      </c>
      <c r="E96" s="11" t="s">
        <v>1</v>
      </c>
      <c r="F96" s="12" t="s">
        <v>71</v>
      </c>
      <c r="G96" s="10"/>
      <c r="H96" s="11" t="s">
        <v>25</v>
      </c>
      <c r="I96" s="12">
        <f>VLOOKUP(H96,L$4:M$38,2,FALSE)</f>
        <v>23</v>
      </c>
      <c r="J96" s="11">
        <v>4</v>
      </c>
    </row>
    <row r="97" spans="1:10" x14ac:dyDescent="0.25">
      <c r="A97" s="10" t="s">
        <v>274</v>
      </c>
      <c r="B97" s="10" t="s">
        <v>275</v>
      </c>
      <c r="C97" s="10" t="s">
        <v>249</v>
      </c>
      <c r="D97" s="45">
        <v>42143.206076388888</v>
      </c>
      <c r="E97" s="11" t="s">
        <v>1</v>
      </c>
      <c r="H97" s="11" t="s">
        <v>25</v>
      </c>
      <c r="I97" s="12">
        <f>VLOOKUP(H97,L$4:M$38,2,FALSE)</f>
        <v>23</v>
      </c>
      <c r="J97" s="11">
        <v>5</v>
      </c>
    </row>
    <row r="98" spans="1:10" s="10" customFormat="1" x14ac:dyDescent="0.25">
      <c r="A98" s="13" t="s">
        <v>257</v>
      </c>
      <c r="B98" s="13" t="s">
        <v>176</v>
      </c>
      <c r="C98" s="13" t="s">
        <v>0</v>
      </c>
      <c r="D98" s="45">
        <v>42133.312141203707</v>
      </c>
      <c r="E98" s="11" t="s">
        <v>1</v>
      </c>
      <c r="F98" s="12"/>
      <c r="G98" s="12" t="s">
        <v>226</v>
      </c>
      <c r="H98" s="11" t="s">
        <v>25</v>
      </c>
      <c r="I98" s="12">
        <f>VLOOKUP(H98,L$4:M$38,2,FALSE)</f>
        <v>23</v>
      </c>
      <c r="J98" s="11">
        <v>6</v>
      </c>
    </row>
    <row r="99" spans="1:10" s="10" customFormat="1" x14ac:dyDescent="0.25">
      <c r="A99" s="10" t="s">
        <v>148</v>
      </c>
      <c r="B99" s="10" t="s">
        <v>149</v>
      </c>
      <c r="C99" s="10" t="s">
        <v>68</v>
      </c>
      <c r="D99" s="45">
        <v>42133.385069444441</v>
      </c>
      <c r="E99" s="11" t="s">
        <v>1</v>
      </c>
      <c r="F99" s="12"/>
      <c r="G99" s="12" t="s">
        <v>227</v>
      </c>
      <c r="H99" s="11" t="s">
        <v>25</v>
      </c>
      <c r="I99" s="12">
        <f>VLOOKUP(H99,L$4:M$38,2,FALSE)</f>
        <v>23</v>
      </c>
      <c r="J99" s="11">
        <v>7</v>
      </c>
    </row>
    <row r="100" spans="1:10" x14ac:dyDescent="0.25">
      <c r="A100" s="10" t="s">
        <v>146</v>
      </c>
      <c r="B100" s="10" t="s">
        <v>147</v>
      </c>
      <c r="C100" s="10" t="s">
        <v>68</v>
      </c>
      <c r="D100" s="45">
        <v>42133.38758101852</v>
      </c>
      <c r="E100" s="11" t="s">
        <v>1</v>
      </c>
      <c r="F100" s="12"/>
      <c r="G100" s="12" t="s">
        <v>227</v>
      </c>
      <c r="H100" s="11" t="s">
        <v>25</v>
      </c>
      <c r="I100" s="12">
        <f>VLOOKUP(H100,L$4:M$38,2,FALSE)</f>
        <v>23</v>
      </c>
      <c r="J100" s="11">
        <v>8</v>
      </c>
    </row>
    <row r="101" spans="1:10" x14ac:dyDescent="0.25">
      <c r="A101" s="10" t="s">
        <v>114</v>
      </c>
      <c r="B101" s="10" t="s">
        <v>115</v>
      </c>
      <c r="C101" s="10" t="s">
        <v>68</v>
      </c>
      <c r="D101" s="45">
        <v>42133.571539351855</v>
      </c>
      <c r="E101" s="11" t="s">
        <v>1</v>
      </c>
      <c r="F101" s="12"/>
      <c r="G101" s="12" t="s">
        <v>227</v>
      </c>
      <c r="H101" s="11" t="s">
        <v>25</v>
      </c>
      <c r="I101" s="12">
        <f>VLOOKUP(H101,L$4:M$38,2,FALSE)</f>
        <v>23</v>
      </c>
      <c r="J101" s="11">
        <v>9</v>
      </c>
    </row>
    <row r="102" spans="1:10" x14ac:dyDescent="0.25">
      <c r="A102" s="10" t="s">
        <v>76</v>
      </c>
      <c r="B102" s="10" t="s">
        <v>77</v>
      </c>
      <c r="C102" s="10" t="s">
        <v>78</v>
      </c>
      <c r="D102" s="45">
        <v>42113.541967592595</v>
      </c>
      <c r="E102" s="11" t="s">
        <v>79</v>
      </c>
      <c r="F102" s="11" t="s">
        <v>224</v>
      </c>
      <c r="H102" s="11" t="s">
        <v>26</v>
      </c>
      <c r="I102" s="12">
        <f>VLOOKUP(H102,L$4:M$38,2,FALSE)</f>
        <v>24</v>
      </c>
      <c r="J102" s="11">
        <v>1</v>
      </c>
    </row>
    <row r="103" spans="1:10" x14ac:dyDescent="0.25">
      <c r="A103" s="10" t="s">
        <v>206</v>
      </c>
      <c r="B103" s="10" t="s">
        <v>207</v>
      </c>
      <c r="C103" s="10" t="s">
        <v>208</v>
      </c>
      <c r="D103" s="45">
        <v>42134.471747685187</v>
      </c>
      <c r="E103" s="11" t="s">
        <v>1</v>
      </c>
      <c r="F103" s="11" t="s">
        <v>224</v>
      </c>
      <c r="H103" s="11" t="s">
        <v>26</v>
      </c>
      <c r="I103" s="12">
        <f>VLOOKUP(H103,L$4:M$38,2,FALSE)</f>
        <v>24</v>
      </c>
      <c r="J103" s="11">
        <v>2</v>
      </c>
    </row>
    <row r="104" spans="1:10" x14ac:dyDescent="0.25">
      <c r="A104" s="10" t="s">
        <v>91</v>
      </c>
      <c r="B104" s="10" t="s">
        <v>92</v>
      </c>
      <c r="C104" s="10" t="s">
        <v>0</v>
      </c>
      <c r="D104" s="45">
        <v>42136.43204861111</v>
      </c>
      <c r="E104" s="11" t="s">
        <v>1</v>
      </c>
      <c r="F104" s="11" t="s">
        <v>224</v>
      </c>
      <c r="H104" s="11" t="s">
        <v>26</v>
      </c>
      <c r="I104" s="12">
        <f>VLOOKUP(H104,L$4:M$38,2,FALSE)</f>
        <v>24</v>
      </c>
      <c r="J104" s="11">
        <v>3</v>
      </c>
    </row>
    <row r="105" spans="1:10" x14ac:dyDescent="0.25">
      <c r="A105" s="10" t="s">
        <v>209</v>
      </c>
      <c r="B105" s="10" t="s">
        <v>210</v>
      </c>
      <c r="C105" s="10" t="s">
        <v>63</v>
      </c>
      <c r="D105" s="45">
        <v>42130.549826388888</v>
      </c>
      <c r="E105" s="11" t="s">
        <v>1</v>
      </c>
      <c r="F105" s="11" t="s">
        <v>232</v>
      </c>
      <c r="G105" s="11" t="s">
        <v>225</v>
      </c>
      <c r="H105" s="11" t="s">
        <v>26</v>
      </c>
      <c r="I105" s="12">
        <f>VLOOKUP(H105,L$4:M$38,2,FALSE)</f>
        <v>24</v>
      </c>
      <c r="J105" s="11">
        <v>4</v>
      </c>
    </row>
    <row r="106" spans="1:10" x14ac:dyDescent="0.25">
      <c r="A106" s="10" t="s">
        <v>213</v>
      </c>
      <c r="B106" s="10" t="s">
        <v>214</v>
      </c>
      <c r="C106" s="10" t="s">
        <v>215</v>
      </c>
      <c r="D106" s="45">
        <v>42107.725902777776</v>
      </c>
      <c r="E106" s="11" t="s">
        <v>1</v>
      </c>
      <c r="F106" s="12" t="s">
        <v>233</v>
      </c>
      <c r="G106" s="12" t="s">
        <v>222</v>
      </c>
      <c r="H106" s="11" t="s">
        <v>26</v>
      </c>
      <c r="I106" s="12">
        <f>VLOOKUP(H106,L$4:M$38,2,FALSE)</f>
        <v>24</v>
      </c>
      <c r="J106" s="11">
        <v>5</v>
      </c>
    </row>
    <row r="107" spans="1:10" x14ac:dyDescent="0.25">
      <c r="A107" s="10" t="s">
        <v>183</v>
      </c>
      <c r="B107" s="10" t="s">
        <v>184</v>
      </c>
      <c r="C107" s="10" t="s">
        <v>63</v>
      </c>
      <c r="D107" s="45">
        <v>42132.578518518516</v>
      </c>
      <c r="E107" s="11" t="s">
        <v>1</v>
      </c>
      <c r="F107" s="12" t="s">
        <v>233</v>
      </c>
      <c r="G107" s="12" t="s">
        <v>222</v>
      </c>
      <c r="H107" s="11" t="s">
        <v>26</v>
      </c>
      <c r="I107" s="12">
        <f>VLOOKUP(H107,L$4:M$38,2,FALSE)</f>
        <v>24</v>
      </c>
      <c r="J107" s="11">
        <v>6</v>
      </c>
    </row>
    <row r="108" spans="1:10" x14ac:dyDescent="0.25">
      <c r="A108" s="10" t="s">
        <v>111</v>
      </c>
      <c r="B108" s="10" t="s">
        <v>112</v>
      </c>
      <c r="C108" s="10" t="s">
        <v>113</v>
      </c>
      <c r="E108" s="11" t="s">
        <v>1</v>
      </c>
      <c r="F108" s="12" t="s">
        <v>233</v>
      </c>
      <c r="G108" s="12" t="s">
        <v>222</v>
      </c>
      <c r="H108" s="11" t="s">
        <v>26</v>
      </c>
      <c r="I108" s="12">
        <f>VLOOKUP(H108,L$4:M$38,2,FALSE)</f>
        <v>24</v>
      </c>
      <c r="J108" s="11">
        <v>7</v>
      </c>
    </row>
    <row r="115" spans="1:10" s="10" customFormat="1" x14ac:dyDescent="0.25">
      <c r="A115"/>
      <c r="B115"/>
      <c r="C115"/>
      <c r="D115" s="11"/>
      <c r="E115" s="11"/>
      <c r="F115" s="11"/>
      <c r="G115" s="11"/>
      <c r="H115" s="3"/>
      <c r="I115" s="3"/>
      <c r="J115" s="3"/>
    </row>
    <row r="116" spans="1:10" s="10" customFormat="1" x14ac:dyDescent="0.25">
      <c r="A116"/>
      <c r="B116"/>
      <c r="C116"/>
      <c r="D116" s="11"/>
      <c r="E116" s="11"/>
      <c r="F116" s="11"/>
      <c r="G116" s="11"/>
      <c r="H116" s="3"/>
      <c r="I116" s="3"/>
      <c r="J116" s="3"/>
    </row>
    <row r="117" spans="1:10" s="10" customFormat="1" x14ac:dyDescent="0.25">
      <c r="A117"/>
      <c r="B117"/>
      <c r="C117"/>
      <c r="D117" s="11"/>
      <c r="E117" s="11"/>
      <c r="F117" s="11"/>
      <c r="G117" s="11"/>
      <c r="H117" s="3"/>
      <c r="I117" s="3"/>
      <c r="J117" s="3"/>
    </row>
    <row r="118" spans="1:10" s="10" customFormat="1" x14ac:dyDescent="0.25">
      <c r="A118"/>
      <c r="B118"/>
      <c r="C118"/>
      <c r="D118" s="11"/>
      <c r="E118" s="11"/>
      <c r="F118" s="11"/>
      <c r="G118" s="11"/>
      <c r="H118" s="3"/>
      <c r="I118" s="3"/>
      <c r="J118" s="3"/>
    </row>
    <row r="126" spans="1:10" s="10" customFormat="1" x14ac:dyDescent="0.25">
      <c r="A126"/>
      <c r="B126"/>
      <c r="C126"/>
      <c r="D126" s="11"/>
      <c r="E126" s="11"/>
      <c r="F126" s="11"/>
      <c r="G126" s="11"/>
      <c r="H126" s="3"/>
      <c r="I126" s="3"/>
      <c r="J126" s="3"/>
    </row>
    <row r="128" spans="1:10" s="10" customFormat="1" x14ac:dyDescent="0.25">
      <c r="A128"/>
      <c r="B128"/>
      <c r="C128"/>
      <c r="D128" s="11"/>
      <c r="E128" s="11"/>
      <c r="F128" s="11"/>
      <c r="G128" s="11"/>
      <c r="H128" s="3"/>
      <c r="I128" s="3"/>
      <c r="J128" s="3"/>
    </row>
  </sheetData>
  <autoFilter ref="A1:J18">
    <sortState ref="A2:O105">
      <sortCondition ref="A1:A17"/>
    </sortState>
  </autoFilter>
  <sortState ref="A2:O133">
    <sortCondition ref="I2:I133"/>
    <sortCondition ref="J2:J133"/>
    <sortCondition ref="F2:F133"/>
    <sortCondition ref="G2:G133"/>
    <sortCondition ref="A2:A133"/>
  </sortState>
  <conditionalFormatting sqref="D2:D4 D6:D510">
    <cfRule type="cellIs" dxfId="1" priority="96" operator="greaterThan">
      <formula>42135</formula>
    </cfRule>
  </conditionalFormatting>
  <conditionalFormatting sqref="D5">
    <cfRule type="cellIs" dxfId="0" priority="1" operator="greaterThan">
      <formula>42135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Consolidated</vt:lpstr>
    </vt:vector>
  </TitlesOfParts>
  <Company>Sierra Wireless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Nicolas Damour</dc:creator>
  <cp:lastModifiedBy>Nicolas Damour</cp:lastModifiedBy>
  <cp:lastPrinted>2013-12-13T12:56:10Z</cp:lastPrinted>
  <dcterms:created xsi:type="dcterms:W3CDTF">2013-10-08T08:43:34Z</dcterms:created>
  <dcterms:modified xsi:type="dcterms:W3CDTF">2015-05-20T00:20:55Z</dcterms:modified>
</cp:coreProperties>
</file>