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155" windowWidth="14760" windowHeight="4380"/>
  </bookViews>
  <sheets>
    <sheet name="Consolidated" sheetId="3" r:id="rId1"/>
  </sheets>
  <definedNames>
    <definedName name="_xlnm._FilterDatabase" localSheetId="0" hidden="1">Consolidated!$A$1:$K$64</definedName>
  </definedNames>
  <calcPr calcId="145621"/>
</workbook>
</file>

<file path=xl/calcChain.xml><?xml version="1.0" encoding="utf-8"?>
<calcChain xmlns="http://schemas.openxmlformats.org/spreadsheetml/2006/main">
  <c r="J50" i="3" l="1"/>
  <c r="J43" i="3"/>
  <c r="J7" i="3"/>
  <c r="J8" i="3"/>
  <c r="J48" i="3" l="1"/>
  <c r="J49" i="3"/>
  <c r="J14" i="3" l="1"/>
  <c r="J15" i="3"/>
  <c r="J3" i="3"/>
  <c r="J2" i="3"/>
  <c r="J53" i="3" l="1"/>
  <c r="T37" i="3"/>
  <c r="T23" i="3"/>
  <c r="T30" i="3"/>
  <c r="U30" i="3" s="1"/>
  <c r="T16" i="3"/>
  <c r="T9" i="3"/>
  <c r="T36" i="3"/>
  <c r="U36" i="3" s="1"/>
  <c r="T35" i="3"/>
  <c r="U35" i="3" s="1"/>
  <c r="T34" i="3"/>
  <c r="U34" i="3" s="1"/>
  <c r="T33" i="3"/>
  <c r="U33" i="3" s="1"/>
  <c r="T27" i="3"/>
  <c r="U27" i="3" s="1"/>
  <c r="T20" i="3"/>
  <c r="U20" i="3" s="1"/>
  <c r="T18" i="3"/>
  <c r="U18" i="3" s="1"/>
  <c r="T14" i="3"/>
  <c r="T13" i="3"/>
  <c r="U13" i="3" s="1"/>
  <c r="T32" i="3"/>
  <c r="U32" i="3" s="1"/>
  <c r="T29" i="3"/>
  <c r="U29" i="3" s="1"/>
  <c r="T28" i="3"/>
  <c r="T26" i="3"/>
  <c r="T25" i="3"/>
  <c r="T22" i="3"/>
  <c r="U22" i="3" s="1"/>
  <c r="T21" i="3"/>
  <c r="T19" i="3"/>
  <c r="T15" i="3"/>
  <c r="T12" i="3"/>
  <c r="T11" i="3"/>
  <c r="T8" i="3"/>
  <c r="T31" i="3"/>
  <c r="U31" i="3" s="1"/>
  <c r="T24" i="3"/>
  <c r="U24" i="3" s="1"/>
  <c r="T17" i="3"/>
  <c r="U17" i="3" s="1"/>
  <c r="T10" i="3"/>
  <c r="U10" i="3" s="1"/>
  <c r="T6" i="3"/>
  <c r="U6" i="3" s="1"/>
  <c r="T5" i="3"/>
  <c r="U5" i="3" s="1"/>
  <c r="T4" i="3"/>
  <c r="T3" i="3"/>
  <c r="T7" i="3"/>
  <c r="J17" i="3" l="1"/>
  <c r="J12" i="3"/>
  <c r="J22" i="3"/>
  <c r="J40" i="3"/>
  <c r="J44" i="3"/>
  <c r="J20" i="3"/>
  <c r="J32" i="3" l="1"/>
  <c r="J33" i="3"/>
  <c r="J37" i="3"/>
  <c r="J46" i="3"/>
  <c r="J5" i="3" l="1"/>
  <c r="J41" i="3"/>
  <c r="J21" i="3" l="1"/>
  <c r="J28" i="3" l="1"/>
  <c r="J27" i="3"/>
  <c r="J6" i="3"/>
  <c r="J11" i="3"/>
  <c r="J45" i="3"/>
  <c r="J51" i="3"/>
  <c r="J29" i="3"/>
  <c r="J36" i="3"/>
  <c r="J35" i="3"/>
  <c r="J23" i="3"/>
  <c r="J13" i="3"/>
  <c r="J18" i="3"/>
  <c r="J55" i="3"/>
  <c r="J54" i="3"/>
  <c r="J42" i="3"/>
  <c r="J30" i="3"/>
  <c r="J38" i="3"/>
  <c r="J19" i="3"/>
  <c r="J39" i="3"/>
  <c r="J52" i="3"/>
  <c r="J4" i="3"/>
  <c r="J47" i="3"/>
  <c r="J10" i="3"/>
  <c r="J9" i="3"/>
  <c r="J16" i="3"/>
  <c r="J24" i="3"/>
  <c r="J26" i="3"/>
  <c r="J25" i="3"/>
  <c r="J34" i="3"/>
  <c r="S31" i="3"/>
  <c r="J31" i="3" l="1"/>
  <c r="S11" i="3" l="1"/>
  <c r="U11" i="3" s="1"/>
  <c r="S10" i="3"/>
  <c r="S4" i="3" l="1"/>
  <c r="S3" i="3"/>
  <c r="S5" i="3"/>
  <c r="S9" i="3"/>
  <c r="S8" i="3"/>
  <c r="U8" i="3" s="1"/>
  <c r="S7" i="3"/>
  <c r="S6" i="3"/>
  <c r="S37" i="3"/>
  <c r="S36" i="3"/>
  <c r="S35" i="3"/>
  <c r="S34" i="3"/>
  <c r="S33" i="3"/>
  <c r="S32" i="3"/>
  <c r="S30" i="3"/>
  <c r="S29" i="3"/>
  <c r="S28" i="3"/>
  <c r="U28" i="3" s="1"/>
  <c r="S27" i="3"/>
  <c r="S26" i="3"/>
  <c r="U26" i="3" s="1"/>
  <c r="S25" i="3"/>
  <c r="U25" i="3" s="1"/>
  <c r="S24" i="3"/>
  <c r="S23" i="3"/>
  <c r="S22" i="3"/>
  <c r="S21" i="3"/>
  <c r="U21" i="3" s="1"/>
  <c r="S20" i="3"/>
  <c r="S19" i="3"/>
  <c r="U19" i="3" s="1"/>
  <c r="S18" i="3"/>
  <c r="S17" i="3"/>
  <c r="U37" i="3" l="1"/>
  <c r="U23" i="3"/>
  <c r="S16" i="3"/>
  <c r="U16" i="3" s="1"/>
  <c r="S15" i="3"/>
  <c r="U15" i="3" s="1"/>
  <c r="S14" i="3"/>
  <c r="U14" i="3" s="1"/>
  <c r="S13" i="3"/>
  <c r="S12" i="3"/>
  <c r="U12" i="3" s="1"/>
  <c r="U4" i="3" l="1"/>
  <c r="U3" i="3"/>
  <c r="U7" i="3" l="1"/>
  <c r="U9" i="3"/>
</calcChain>
</file>

<file path=xl/sharedStrings.xml><?xml version="1.0" encoding="utf-8"?>
<sst xmlns="http://schemas.openxmlformats.org/spreadsheetml/2006/main" count="592" uniqueCount="277">
  <si>
    <t>LG Electronics</t>
  </si>
  <si>
    <t>ZTE</t>
  </si>
  <si>
    <t>Huawei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</si>
  <si>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</si>
  <si>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</si>
  <si>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</si>
  <si>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</si>
  <si>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</si>
  <si>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</si>
  <si>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</si>
  <si>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</si>
  <si>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</si>
  <si>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</si>
  <si>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</si>
  <si>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</si>
  <si>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</si>
  <si>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</si>
  <si>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</si>
  <si>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</si>
  <si>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</si>
  <si>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</si>
  <si>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</si>
  <si>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</si>
  <si>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</si>
  <si>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</si>
  <si>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</si>
  <si>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</si>
  <si>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</si>
  <si>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</si>
  <si>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</si>
  <si>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</si>
  <si>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</si>
  <si>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</si>
  <si>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</si>
  <si>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</si>
  <si>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</si>
  <si>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</si>
  <si>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</si>
  <si>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</si>
  <si>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</si>
  <si>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</si>
  <si>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Tue-4</t>
  </si>
  <si>
    <t>Tue-Lunch</t>
  </si>
  <si>
    <t>Wed-5</t>
  </si>
  <si>
    <t>Wed-Lunch</t>
  </si>
  <si>
    <t>Thu-4</t>
  </si>
  <si>
    <t>Thu-5</t>
  </si>
  <si>
    <t>Mon-1</t>
  </si>
  <si>
    <t>Tue-5</t>
  </si>
  <si>
    <t>Wed-4</t>
  </si>
  <si>
    <t>Thu-Lunch</t>
  </si>
  <si>
    <t>Mon-Lun</t>
  </si>
  <si>
    <t>Fri-4</t>
  </si>
  <si>
    <t>Fri-5</t>
  </si>
  <si>
    <t>Fri-Lunch</t>
  </si>
  <si>
    <t>Priority</t>
  </si>
  <si>
    <t>NEC</t>
  </si>
  <si>
    <t>InterDigital</t>
  </si>
  <si>
    <t>Mon-0</t>
  </si>
  <si>
    <t>Tue-0</t>
  </si>
  <si>
    <t>Wed-0</t>
  </si>
  <si>
    <t>Thu-0</t>
  </si>
  <si>
    <t>Fri-0</t>
  </si>
  <si>
    <t>Admin</t>
  </si>
  <si>
    <t>Datang</t>
  </si>
  <si>
    <t>3GPP IWK</t>
  </si>
  <si>
    <t>WI/Deliv.</t>
  </si>
  <si>
    <t>WG2</t>
    <phoneticPr fontId="23" type="noConversion"/>
  </si>
  <si>
    <t>WG2/WG3/WG4</t>
    <phoneticPr fontId="23" type="noConversion"/>
  </si>
  <si>
    <t>WG2/1/4/5</t>
    <phoneticPr fontId="23" type="noConversion"/>
  </si>
  <si>
    <t>WG2/WG3/WG4</t>
    <phoneticPr fontId="23" type="noConversion"/>
  </si>
  <si>
    <t>Possible_options_of_using_DDS_in_oneM2M</t>
  </si>
  <si>
    <t>ARC-2016-0279</t>
  </si>
  <si>
    <t>pointOfAccess_typo_correction</t>
  </si>
  <si>
    <t>ARC-2016-0278</t>
  </si>
  <si>
    <t>Traffic Patterns Mcn Clarification</t>
  </si>
  <si>
    <t>CMDH normative wording(R2)</t>
  </si>
  <si>
    <t>CMDH normative wording</t>
  </si>
  <si>
    <t>CR_Fixing announceable aspect of Semantic Descriptor and making name variable</t>
  </si>
  <si>
    <t>NEC, InterDigital, KETI</t>
  </si>
  <si>
    <t>ARC-2016-0274</t>
  </si>
  <si>
    <t>TS-0001_Functional_Architecture-V1_13_4</t>
  </si>
  <si>
    <t>ZTE Corporation</t>
  </si>
  <si>
    <t>TS-0001_Functional_Architecture-V2_8_1</t>
  </si>
  <si>
    <t>3GPP Rel13 IWK BDT Solution TR-0024</t>
  </si>
  <si>
    <t>ARC-2016-0271</t>
  </si>
  <si>
    <t>TR0021_potential_solution_in_oneM2M</t>
  </si>
  <si>
    <t>Huawei Technologies Co., Ltd.</t>
  </si>
  <si>
    <t>ARC-2016-0270</t>
  </si>
  <si>
    <t>TR0020_technology_related_to_transaction</t>
  </si>
  <si>
    <t>ARC-2016-0269</t>
  </si>
  <si>
    <t>TR0020_introduction_to_transaction</t>
  </si>
  <si>
    <t>Time_clarification_R2</t>
  </si>
  <si>
    <t>Time_clarification_R1</t>
  </si>
  <si>
    <t>Possible_Solution_of_Interworking_between_oneM2M_and_OSGi</t>
  </si>
  <si>
    <t>3GPP_Rel13_IWK_group_message_TR-0024</t>
  </si>
  <si>
    <t>ZTE, Huawei</t>
  </si>
  <si>
    <t>CR-TS-0001_multiple_conditions_eventNotificationCriteria(R2)</t>
  </si>
  <si>
    <t>CR-TS-0001_multiple_conditions_eventNotificationCriteria(R1)</t>
  </si>
  <si>
    <t>ARC-2016-0262</t>
  </si>
  <si>
    <t>CR-TS-0001_cleanUp_clarifications(R2)</t>
  </si>
  <si>
    <t>clarification of device trigger for TS0001</t>
  </si>
  <si>
    <t>ARC-2016-0260R01</t>
  </si>
  <si>
    <t>CR-TS-0001_cleanUp_clarifications(R1)</t>
  </si>
  <si>
    <t>CR-TS-0001_flexContainer_for_HAIM</t>
  </si>
  <si>
    <t>3GPP_Rel13_IWK_device_trigger_TR-0024</t>
  </si>
  <si>
    <t>ARC-2016-0257</t>
  </si>
  <si>
    <t>3GPP_Rel13_IWK_network_issue_report_TR-0024</t>
  </si>
  <si>
    <t>CR_for_timeSeriesInstance</t>
  </si>
  <si>
    <t>Huawei, CATR</t>
  </si>
  <si>
    <t>CR-scheduleElement_Attribute_R2_Mirror</t>
  </si>
  <si>
    <t>CR-scheduleElement_Attribute_R1</t>
  </si>
  <si>
    <t>ARC-2016-0253</t>
  </si>
  <si>
    <t>CR-RequestResourceAttribute_R2_Mirror</t>
  </si>
  <si>
    <t>ARC-2016-0252</t>
  </si>
  <si>
    <t>CR-RequestResourceAttribute_R1</t>
  </si>
  <si>
    <t>ARC-2016-0251</t>
  </si>
  <si>
    <t>CR-Notification_Procedure_R2_Mirror</t>
  </si>
  <si>
    <t>ARC-2016-0250</t>
  </si>
  <si>
    <t>CR-Notification_Procedure_R1</t>
  </si>
  <si>
    <t>CR-Format_of_From_for_Announce_Requests_R2_Mirror</t>
  </si>
  <si>
    <t>CR-Format_of_From_for_Announce_Requests_R1</t>
  </si>
  <si>
    <t>ARC-2016-0247</t>
  </si>
  <si>
    <t>CR-currentNrOfInstnces_currentByteSize_Attributes_R1</t>
  </si>
  <si>
    <t>ARC-2016-0246</t>
  </si>
  <si>
    <t>contentRef attribute editorial</t>
  </si>
  <si>
    <t>Yongjing Zhang (Huawei)</t>
  </si>
  <si>
    <t>CR TS-0001 R2 cl 11 4 2 ESPrim cleanup</t>
  </si>
  <si>
    <t>Qualcomm Inc. (TIA)</t>
  </si>
  <si>
    <t>CR TS-0001 R2 Local-Token-IDs</t>
  </si>
  <si>
    <t>ARC-2016-0243</t>
  </si>
  <si>
    <t>stateTag_and_lastModifiedTime_clarification(R2)</t>
  </si>
  <si>
    <t>ARC-2016-0242</t>
  </si>
  <si>
    <t>stateTag_and_lastModifiedTime_clarification</t>
  </si>
  <si>
    <t>ARC-2016-0240</t>
  </si>
  <si>
    <t>TS-0014-LWM2M_Interworking-V0_14_0_Draft-Baseline</t>
  </si>
  <si>
    <t>Tim Carey, Nokia</t>
  </si>
  <si>
    <t>CR Role and Token Resource Types</t>
  </si>
  <si>
    <t>ARC-2016-0233R03</t>
  </si>
  <si>
    <t>CR Access Control Policy Resource Type</t>
  </si>
  <si>
    <t>ARC-2016-0232R04</t>
  </si>
  <si>
    <t>Distributed Authorization Resource Types and Procedures</t>
  </si>
  <si>
    <t>ARC-2016-0231R03</t>
  </si>
  <si>
    <t>CR Role Parameter Name in Request</t>
  </si>
  <si>
    <t>ARC-2016-0230</t>
  </si>
  <si>
    <t>TS-0021_labels_update</t>
  </si>
  <si>
    <t>ARC-2016-0210R02</t>
  </si>
  <si>
    <t>CR for figure enhancement in the section of time series data detecting</t>
  </si>
  <si>
    <t>Huawei Technologies</t>
  </si>
  <si>
    <t>MNT_editorial</t>
    <phoneticPr fontId="23" type="noConversion"/>
  </si>
  <si>
    <t>Agenda</t>
    <phoneticPr fontId="23" type="noConversion"/>
  </si>
  <si>
    <t>ARC#23 document allocation</t>
    <phoneticPr fontId="23" type="noConversion"/>
  </si>
  <si>
    <t>ARC#23 agenda</t>
    <phoneticPr fontId="23" type="noConversion"/>
  </si>
  <si>
    <t>New WI</t>
    <phoneticPr fontId="23" type="noConversion"/>
  </si>
  <si>
    <t>WI-0037 TS-0001</t>
    <phoneticPr fontId="23" type="noConversion"/>
  </si>
  <si>
    <t>MNT TS-0001</t>
    <phoneticPr fontId="23" type="noConversion"/>
  </si>
  <si>
    <t>Semantics</t>
    <phoneticPr fontId="23" type="noConversion"/>
  </si>
  <si>
    <t>Baseline</t>
    <phoneticPr fontId="23" type="noConversion"/>
  </si>
  <si>
    <t>Baseline</t>
    <phoneticPr fontId="23" type="noConversion"/>
  </si>
  <si>
    <t>3GPP IWK</t>
    <phoneticPr fontId="23" type="noConversion"/>
  </si>
  <si>
    <t>Admin</t>
    <phoneticPr fontId="23" type="noConversion"/>
  </si>
  <si>
    <t xml:space="preserve">WI-0037 TR-0024 </t>
    <phoneticPr fontId="23" type="noConversion"/>
  </si>
  <si>
    <t>Action Triggering</t>
    <phoneticPr fontId="23" type="noConversion"/>
  </si>
  <si>
    <t>WI-0035 TR-0021</t>
    <phoneticPr fontId="23" type="noConversion"/>
  </si>
  <si>
    <t>WI-0034 TR-0020</t>
    <phoneticPr fontId="23" type="noConversion"/>
  </si>
  <si>
    <t>Transaction</t>
    <phoneticPr fontId="23" type="noConversion"/>
  </si>
  <si>
    <t>MNT_correction</t>
    <phoneticPr fontId="23" type="noConversion"/>
  </si>
  <si>
    <t>New WI</t>
    <phoneticPr fontId="23" type="noConversion"/>
  </si>
  <si>
    <t>Home Domain</t>
    <phoneticPr fontId="23" type="noConversion"/>
  </si>
  <si>
    <t>WI-0033 TS-0001</t>
    <phoneticPr fontId="23" type="noConversion"/>
  </si>
  <si>
    <t>Time Series</t>
    <phoneticPr fontId="23" type="noConversion"/>
  </si>
  <si>
    <t>Security</t>
    <phoneticPr fontId="23" type="noConversion"/>
  </si>
  <si>
    <t>WI-0019 TS-0001</t>
    <phoneticPr fontId="23" type="noConversion"/>
  </si>
  <si>
    <t>SEC / MNT</t>
    <phoneticPr fontId="23" type="noConversion"/>
  </si>
  <si>
    <t>Rel-3</t>
    <phoneticPr fontId="23" type="noConversion"/>
  </si>
  <si>
    <t>AllJoyn IWK</t>
    <phoneticPr fontId="23" type="noConversion"/>
  </si>
  <si>
    <t>WI-0018 TS-0021</t>
    <phoneticPr fontId="23" type="noConversion"/>
  </si>
  <si>
    <t>A</t>
    <phoneticPr fontId="23" type="noConversion"/>
  </si>
  <si>
    <t>A</t>
    <phoneticPr fontId="23" type="noConversion"/>
  </si>
  <si>
    <t>C</t>
    <phoneticPr fontId="23" type="noConversion"/>
  </si>
  <si>
    <t>C</t>
    <phoneticPr fontId="23" type="noConversion"/>
  </si>
  <si>
    <t>Mon-3</t>
    <phoneticPr fontId="23" type="noConversion"/>
  </si>
  <si>
    <t>Mon-4</t>
    <phoneticPr fontId="23" type="noConversion"/>
  </si>
  <si>
    <t>Mon-5</t>
    <phoneticPr fontId="23" type="noConversion"/>
  </si>
  <si>
    <t>Thu-3</t>
    <phoneticPr fontId="23" type="noConversion"/>
  </si>
  <si>
    <t>Tue-2</t>
    <phoneticPr fontId="23" type="noConversion"/>
  </si>
  <si>
    <t>Tue-3</t>
    <phoneticPr fontId="23" type="noConversion"/>
  </si>
  <si>
    <t>Tue-5</t>
    <phoneticPr fontId="23" type="noConversion"/>
  </si>
  <si>
    <t>B</t>
    <phoneticPr fontId="23" type="noConversion"/>
  </si>
  <si>
    <t>B</t>
    <phoneticPr fontId="23" type="noConversion"/>
  </si>
  <si>
    <t>D</t>
    <phoneticPr fontId="23" type="noConversion"/>
  </si>
  <si>
    <t>ARC-2016-0281</t>
  </si>
  <si>
    <t>ARC-2016-0282</t>
  </si>
  <si>
    <t>WG2 chairman</t>
    <phoneticPr fontId="23" type="noConversion"/>
  </si>
  <si>
    <t>WG2 vice-chairman</t>
    <phoneticPr fontId="23" type="noConversion"/>
  </si>
  <si>
    <t>group_fopt_fix_R1</t>
  </si>
  <si>
    <t>group_fopt_fix_R2</t>
  </si>
  <si>
    <t>B</t>
    <phoneticPr fontId="23" type="noConversion"/>
  </si>
  <si>
    <t>B</t>
    <phoneticPr fontId="23" type="noConversion"/>
  </si>
  <si>
    <t>TP-2016-0102</t>
    <phoneticPr fontId="23" type="noConversion"/>
  </si>
  <si>
    <t>TSG Announcing TS.34 &amp; TS.35 V.3.0</t>
  </si>
  <si>
    <t>GSMA</t>
    <phoneticPr fontId="23" type="noConversion"/>
  </si>
  <si>
    <t>LS</t>
    <phoneticPr fontId="23" type="noConversion"/>
  </si>
  <si>
    <t>Admin</t>
    <phoneticPr fontId="23" type="noConversion"/>
  </si>
  <si>
    <t>A</t>
    <phoneticPr fontId="23" type="noConversion"/>
  </si>
  <si>
    <t>Mon-3</t>
    <phoneticPr fontId="23" type="noConversion"/>
  </si>
  <si>
    <t>TP-2016-0104R01</t>
    <phoneticPr fontId="23" type="noConversion"/>
  </si>
  <si>
    <t>LS on Communication Patterns RESTful Network API</t>
  </si>
  <si>
    <t>OMA ARC</t>
  </si>
  <si>
    <t>LS</t>
    <phoneticPr fontId="23" type="noConversion"/>
  </si>
  <si>
    <t>A</t>
    <phoneticPr fontId="23" type="noConversion"/>
  </si>
  <si>
    <t>ARC-2016-0273R01</t>
    <phoneticPr fontId="23" type="noConversion"/>
  </si>
  <si>
    <t>Agreed</t>
    <phoneticPr fontId="23" type="noConversion"/>
  </si>
  <si>
    <t>Noted</t>
    <phoneticPr fontId="23" type="noConversion"/>
  </si>
  <si>
    <t>Agreed</t>
    <phoneticPr fontId="23" type="noConversion"/>
  </si>
  <si>
    <t>Agreed</t>
    <phoneticPr fontId="23" type="noConversion"/>
  </si>
  <si>
    <t>Agreed</t>
    <phoneticPr fontId="23" type="noConversion"/>
  </si>
  <si>
    <t>ARC-2016-0254R01</t>
    <phoneticPr fontId="23" type="noConversion"/>
  </si>
  <si>
    <t>ARC-2016-0255R01</t>
    <phoneticPr fontId="23" type="noConversion"/>
  </si>
  <si>
    <t>ARC-2016-0259R01</t>
    <phoneticPr fontId="23" type="noConversion"/>
  </si>
  <si>
    <t>ARC-2016-0267R01</t>
    <phoneticPr fontId="23" type="noConversion"/>
  </si>
  <si>
    <t>ARC-2016-0268R01</t>
    <phoneticPr fontId="23" type="noConversion"/>
  </si>
  <si>
    <t>CR_TS-0001_correction_on_Traffic_Pattern</t>
  </si>
  <si>
    <t>B</t>
    <phoneticPr fontId="23" type="noConversion"/>
  </si>
  <si>
    <t>Tue-3</t>
    <phoneticPr fontId="23" type="noConversion"/>
  </si>
  <si>
    <t>TS-0021-editors_note_cleanup</t>
  </si>
  <si>
    <t>ARC-2016-0288R01</t>
    <phoneticPr fontId="23" type="noConversion"/>
  </si>
  <si>
    <t>ARC-2016-0276R01</t>
    <phoneticPr fontId="23" type="noConversion"/>
  </si>
  <si>
    <t>ARC-2016-0277R01</t>
    <phoneticPr fontId="23" type="noConversion"/>
  </si>
  <si>
    <t>Agreed</t>
    <phoneticPr fontId="23" type="noConversion"/>
  </si>
  <si>
    <t>ARC-2016-0280R02</t>
    <phoneticPr fontId="23" type="noConversion"/>
  </si>
  <si>
    <t>ARC-2016-0256R03</t>
    <phoneticPr fontId="23" type="noConversion"/>
  </si>
  <si>
    <t>ARC-2016-0261R02</t>
    <phoneticPr fontId="23" type="noConversion"/>
  </si>
  <si>
    <t>ARC-2016-0266</t>
    <phoneticPr fontId="23" type="noConversion"/>
  </si>
  <si>
    <t>ARC-2016-0287R01</t>
    <phoneticPr fontId="23" type="noConversion"/>
  </si>
  <si>
    <t>ARC-2016-0258R01</t>
    <phoneticPr fontId="23" type="noConversion"/>
  </si>
  <si>
    <t>ARC-2016-0275R02</t>
    <phoneticPr fontId="23" type="noConversion"/>
  </si>
  <si>
    <t>ARC-2016-0263R02</t>
    <phoneticPr fontId="23" type="noConversion"/>
  </si>
  <si>
    <t>ARC-2016-0264R02</t>
    <phoneticPr fontId="23" type="noConversion"/>
  </si>
  <si>
    <t>ARC-2016-0283R01</t>
    <phoneticPr fontId="23" type="noConversion"/>
  </si>
  <si>
    <t>ARC-2016-0284R01</t>
    <phoneticPr fontId="23" type="noConversion"/>
  </si>
  <si>
    <t>ARC-2016-0272R03</t>
    <phoneticPr fontId="23" type="noConversion"/>
  </si>
  <si>
    <t>LG Electronics</t>
    <phoneticPr fontId="23" type="noConversion"/>
  </si>
  <si>
    <t>ARC-2016-0290</t>
  </si>
  <si>
    <t>TS-0021_AllJoyn_Interworking_new_baseline_v0_4_0</t>
  </si>
  <si>
    <t>Draft</t>
    <phoneticPr fontId="23" type="noConversion"/>
  </si>
  <si>
    <t>ARC-2016-0289</t>
  </si>
  <si>
    <t>CR_NOTIFY_AE_Originator_R2</t>
  </si>
  <si>
    <t xml:space="preserve">InterDigital </t>
  </si>
  <si>
    <t>ARC-2016-0285</t>
  </si>
  <si>
    <t>CR_Dynamic_Authorization_Cleanup_R2</t>
  </si>
  <si>
    <t>CR TS-0001 R2 E2EKey becomes ESCertKE</t>
  </si>
  <si>
    <t>ARC-2016-0248R02</t>
    <phoneticPr fontId="23" type="noConversion"/>
  </si>
  <si>
    <t>ARC-2016-0249R02</t>
    <phoneticPr fontId="23" type="noConversion"/>
  </si>
  <si>
    <t>Clarification stateTag impact on parent</t>
  </si>
  <si>
    <t>Admin</t>
    <phoneticPr fontId="23" type="noConversion"/>
  </si>
  <si>
    <t>ARC-2016-0265R02</t>
    <phoneticPr fontId="23" type="noConversion"/>
  </si>
  <si>
    <t>ARC-2016-0236R06</t>
    <phoneticPr fontId="23" type="noConversion"/>
  </si>
  <si>
    <t>Agreed</t>
    <phoneticPr fontId="23" type="noConversion"/>
  </si>
  <si>
    <t>ARC-2016-0286R01</t>
    <phoneticPr fontId="23" type="noConversion"/>
  </si>
  <si>
    <t>stateTag clarification parent impact Rel-1 mirror</t>
  </si>
  <si>
    <t>ARC-2016-0155R03</t>
  </si>
  <si>
    <t>App-ID field for message (R2)</t>
  </si>
  <si>
    <t>FUJITSU</t>
  </si>
  <si>
    <t>Security</t>
    <phoneticPr fontId="23" type="noConversion"/>
  </si>
  <si>
    <t>ARC-2016-0244R03</t>
    <phoneticPr fontId="23" type="noConversion"/>
  </si>
  <si>
    <t>NEC</t>
    <phoneticPr fontId="23" type="noConversion"/>
  </si>
  <si>
    <t>Draft response LS to OMA on ComPattAPI</t>
  </si>
  <si>
    <t>ARC-2016-0292</t>
  </si>
  <si>
    <t>ARC-2016-0294</t>
    <phoneticPr fontId="23" type="noConversion"/>
  </si>
  <si>
    <t>LS</t>
    <phoneticPr fontId="23" type="noConversion"/>
  </si>
  <si>
    <t>Admin</t>
    <phoneticPr fontId="23" type="noConversion"/>
  </si>
  <si>
    <t>notificationTargetMgmtPolicyRef correction R2</t>
  </si>
  <si>
    <t>Agreed</t>
    <phoneticPr fontId="23" type="noConversion"/>
  </si>
  <si>
    <t>ARC-2016-0245R05</t>
    <phoneticPr fontId="23" type="noConversion"/>
  </si>
  <si>
    <t>ARC-2016-0291R03</t>
    <phoneticPr fontId="23" type="noConversion"/>
  </si>
  <si>
    <t>ARC-2016-0293R02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</si>
</sst>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27" x14ac:knownFonts="1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sz val="11"/>
      <color theme="0"/>
      <name val="맑은 고딕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맑은 고딕"/>
      <family val="2"/>
      <scheme val="minor"/>
    </font>
    <font>
      <sz val="11"/>
      <color theme="0" tint="-0.34998626667073579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scheme val="minor"/>
    </font>
    <font>
      <sz val="11"/>
      <color theme="0" tint="-0.499984740745262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20" fontId="21" fillId="0" borderId="2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20" fontId="24" fillId="0" borderId="1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24" fillId="0" borderId="16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6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76" fontId="0" fillId="0" borderId="0" xfId="0" applyNumberFormat="1"/>
    <xf numFmtId="0" fontId="0" fillId="28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  <cellStyle name="강조색5" xfId="1" builtinId="45" customBuiltin="1"/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filterMode="1"/>
  <dimension ref="A1:U90"/>
  <sheetViews>
    <sheetView tabSelected="1" zoomScale="115" zoomScaleNormal="115" workbookViewId="0">
      <selection activeCell="F67" sqref="F67"/>
    </sheetView>
  </sheetViews>
  <sheetFormatPr defaultColWidth="11.375" defaultRowHeight="16.5" x14ac:dyDescent="0.3"/>
  <cols>
    <col min="1" max="1" width="18.75" customWidth="1"/>
    <col min="2" max="2" width="48.75" customWidth="1"/>
    <col min="3" max="3" width="20.75" customWidth="1"/>
    <col min="4" max="4" width="17.75" style="8" customWidth="1"/>
    <col min="5" max="5" width="10.75" style="8" customWidth="1"/>
    <col min="6" max="6" width="16.75" style="8" customWidth="1"/>
    <col min="7" max="7" width="20.75" style="8" customWidth="1"/>
    <col min="8" max="8" width="12.75" style="8" bestFit="1" customWidth="1"/>
    <col min="9" max="9" width="10.75" style="3" customWidth="1"/>
    <col min="10" max="11" width="12.125" style="3" customWidth="1"/>
    <col min="12" max="12" width="3.375" customWidth="1"/>
    <col min="13" max="13" width="14.875" bestFit="1" customWidth="1"/>
    <col min="14" max="14" width="7.375" bestFit="1" customWidth="1"/>
    <col min="15" max="15" width="16.75" customWidth="1"/>
  </cols>
  <sheetData>
    <row r="1" spans="1:21" ht="33" x14ac:dyDescent="0.3">
      <c r="A1" s="1" t="s">
        <v>30</v>
      </c>
      <c r="B1" s="1" t="s">
        <v>31</v>
      </c>
      <c r="C1" s="1" t="s">
        <v>32</v>
      </c>
      <c r="D1" s="2" t="s">
        <v>34</v>
      </c>
      <c r="E1" s="2" t="s">
        <v>33</v>
      </c>
      <c r="F1" s="2" t="s">
        <v>29</v>
      </c>
      <c r="G1" s="2" t="s">
        <v>66</v>
      </c>
      <c r="H1" s="2" t="s">
        <v>55</v>
      </c>
      <c r="I1" s="2" t="s">
        <v>3</v>
      </c>
      <c r="J1" s="2" t="s">
        <v>38</v>
      </c>
      <c r="K1" s="2" t="s">
        <v>39</v>
      </c>
    </row>
    <row r="2" spans="1:21" x14ac:dyDescent="0.3">
      <c r="A2" s="7" t="s">
        <v>192</v>
      </c>
      <c r="B2" s="47" t="s">
        <v>152</v>
      </c>
      <c r="C2" s="7" t="s">
        <v>193</v>
      </c>
      <c r="D2" s="30"/>
      <c r="E2" s="51" t="s">
        <v>212</v>
      </c>
      <c r="F2" s="9" t="s">
        <v>150</v>
      </c>
      <c r="G2" s="8" t="s">
        <v>63</v>
      </c>
      <c r="H2" s="8" t="s">
        <v>178</v>
      </c>
      <c r="I2" s="8" t="s">
        <v>181</v>
      </c>
      <c r="J2" s="9">
        <f t="shared" ref="J2:J33" si="0">VLOOKUP(I2,M$3:N$37,2,FALSE)</f>
        <v>5</v>
      </c>
      <c r="K2" s="8">
        <v>1</v>
      </c>
      <c r="M2" s="4" t="s">
        <v>35</v>
      </c>
      <c r="N2" s="4" t="s">
        <v>38</v>
      </c>
      <c r="O2" s="4" t="s">
        <v>36</v>
      </c>
      <c r="P2" s="4" t="s">
        <v>5</v>
      </c>
      <c r="Q2" s="4" t="s">
        <v>6</v>
      </c>
      <c r="R2" s="4" t="s">
        <v>7</v>
      </c>
      <c r="S2" s="4" t="s">
        <v>8</v>
      </c>
      <c r="T2" s="6" t="s">
        <v>37</v>
      </c>
      <c r="U2" s="5" t="s">
        <v>40</v>
      </c>
    </row>
    <row r="3" spans="1:21" hidden="1" x14ac:dyDescent="0.3">
      <c r="A3" s="7" t="s">
        <v>191</v>
      </c>
      <c r="B3" s="47" t="s">
        <v>151</v>
      </c>
      <c r="C3" s="7" t="s">
        <v>194</v>
      </c>
      <c r="D3" s="30"/>
      <c r="E3" s="51" t="s">
        <v>213</v>
      </c>
      <c r="F3" s="8" t="s">
        <v>150</v>
      </c>
      <c r="G3" s="8" t="s">
        <v>63</v>
      </c>
      <c r="H3" s="8" t="s">
        <v>177</v>
      </c>
      <c r="I3" s="8" t="s">
        <v>181</v>
      </c>
      <c r="J3" s="9">
        <f t="shared" si="0"/>
        <v>5</v>
      </c>
      <c r="K3" s="8">
        <v>2</v>
      </c>
      <c r="M3" s="12" t="s">
        <v>58</v>
      </c>
      <c r="N3" s="13">
        <v>1</v>
      </c>
      <c r="O3" s="12"/>
      <c r="P3" s="12" t="s">
        <v>4</v>
      </c>
      <c r="Q3" s="14">
        <v>0.3125</v>
      </c>
      <c r="R3" s="14">
        <v>0.35416666666666669</v>
      </c>
      <c r="S3" s="15">
        <f t="shared" ref="S3:S4" si="1">R3-Q3</f>
        <v>4.1666666666666685E-2</v>
      </c>
      <c r="T3" s="12">
        <f t="shared" ref="T3:T37" si="2">COUNTIFS(I$2:I$367,M3,K$2:K$367,"&lt;99")</f>
        <v>0</v>
      </c>
      <c r="U3" s="16">
        <f t="shared" ref="U3:U9" si="3">IF(T3&gt;0,S3/T3,0)</f>
        <v>0</v>
      </c>
    </row>
    <row r="4" spans="1:21" x14ac:dyDescent="0.3">
      <c r="A4" s="47" t="s">
        <v>211</v>
      </c>
      <c r="B4" s="47" t="s">
        <v>83</v>
      </c>
      <c r="C4" s="47" t="s">
        <v>82</v>
      </c>
      <c r="D4" s="48">
        <v>42497.357847222222</v>
      </c>
      <c r="E4" s="51" t="s">
        <v>212</v>
      </c>
      <c r="F4" s="8" t="s">
        <v>158</v>
      </c>
      <c r="G4" s="8" t="s">
        <v>160</v>
      </c>
      <c r="H4" s="8" t="s">
        <v>178</v>
      </c>
      <c r="I4" s="8" t="s">
        <v>181</v>
      </c>
      <c r="J4" s="9">
        <f t="shared" si="0"/>
        <v>5</v>
      </c>
      <c r="K4" s="8">
        <v>3</v>
      </c>
      <c r="M4" s="10" t="s">
        <v>47</v>
      </c>
      <c r="N4" s="17">
        <v>2</v>
      </c>
      <c r="O4" s="10"/>
      <c r="P4" s="10" t="s">
        <v>4</v>
      </c>
      <c r="Q4" s="18">
        <v>0.375</v>
      </c>
      <c r="R4" s="18">
        <v>0.4375</v>
      </c>
      <c r="S4" s="19">
        <f t="shared" si="1"/>
        <v>6.25E-2</v>
      </c>
      <c r="T4" s="10">
        <f t="shared" si="2"/>
        <v>0</v>
      </c>
      <c r="U4" s="20">
        <f t="shared" si="3"/>
        <v>0</v>
      </c>
    </row>
    <row r="5" spans="1:21" x14ac:dyDescent="0.3">
      <c r="A5" s="47" t="s">
        <v>80</v>
      </c>
      <c r="B5" s="47" t="s">
        <v>81</v>
      </c>
      <c r="C5" s="47" t="s">
        <v>82</v>
      </c>
      <c r="D5" s="48">
        <v>42497.363553240742</v>
      </c>
      <c r="E5" s="51" t="s">
        <v>214</v>
      </c>
      <c r="F5" s="8" t="s">
        <v>157</v>
      </c>
      <c r="G5" s="8" t="s">
        <v>160</v>
      </c>
      <c r="H5" s="8" t="s">
        <v>177</v>
      </c>
      <c r="I5" s="8" t="s">
        <v>181</v>
      </c>
      <c r="J5" s="9">
        <f t="shared" si="0"/>
        <v>5</v>
      </c>
      <c r="K5" s="8">
        <v>4</v>
      </c>
      <c r="M5" s="10" t="s">
        <v>9</v>
      </c>
      <c r="N5" s="17">
        <v>3</v>
      </c>
      <c r="O5" s="10"/>
      <c r="P5" s="10" t="s">
        <v>4</v>
      </c>
      <c r="Q5" s="18">
        <v>0.45833333333333331</v>
      </c>
      <c r="R5" s="18">
        <v>0.52083333333333337</v>
      </c>
      <c r="S5" s="19">
        <f t="shared" ref="S5" si="4">R5-Q5</f>
        <v>6.2500000000000056E-2</v>
      </c>
      <c r="T5" s="10">
        <f t="shared" si="2"/>
        <v>0</v>
      </c>
      <c r="U5" s="20">
        <f t="shared" ref="U5:U6" si="5">IF(T5&gt;0,S5/T5,0)</f>
        <v>0</v>
      </c>
    </row>
    <row r="6" spans="1:21" x14ac:dyDescent="0.3">
      <c r="A6" s="47" t="s">
        <v>134</v>
      </c>
      <c r="B6" s="47" t="s">
        <v>135</v>
      </c>
      <c r="C6" s="47" t="s">
        <v>136</v>
      </c>
      <c r="D6" s="48">
        <v>42488.6796412037</v>
      </c>
      <c r="E6" s="51" t="s">
        <v>214</v>
      </c>
      <c r="F6" s="8" t="s">
        <v>157</v>
      </c>
      <c r="G6" s="8" t="s">
        <v>160</v>
      </c>
      <c r="H6" s="8" t="s">
        <v>177</v>
      </c>
      <c r="I6" s="8" t="s">
        <v>181</v>
      </c>
      <c r="J6" s="9">
        <f t="shared" si="0"/>
        <v>5</v>
      </c>
      <c r="K6" s="8">
        <v>5</v>
      </c>
      <c r="M6" s="10" t="s">
        <v>51</v>
      </c>
      <c r="N6" s="17">
        <v>4</v>
      </c>
      <c r="O6" s="10"/>
      <c r="P6" s="10" t="s">
        <v>4</v>
      </c>
      <c r="Q6" s="18">
        <v>0.52083333333333337</v>
      </c>
      <c r="R6" s="18">
        <v>0.5625</v>
      </c>
      <c r="S6" s="19">
        <f t="shared" ref="S6:S9" si="6">R6-Q6</f>
        <v>4.166666666666663E-2</v>
      </c>
      <c r="T6" s="10">
        <f t="shared" si="2"/>
        <v>0</v>
      </c>
      <c r="U6" s="20">
        <f t="shared" si="5"/>
        <v>0</v>
      </c>
    </row>
    <row r="7" spans="1:21" hidden="1" x14ac:dyDescent="0.3">
      <c r="A7" s="47" t="s">
        <v>199</v>
      </c>
      <c r="B7" s="7" t="s">
        <v>200</v>
      </c>
      <c r="C7" s="47" t="s">
        <v>201</v>
      </c>
      <c r="D7" s="30"/>
      <c r="E7" s="8" t="s">
        <v>213</v>
      </c>
      <c r="F7" s="8" t="s">
        <v>202</v>
      </c>
      <c r="G7" s="8" t="s">
        <v>203</v>
      </c>
      <c r="H7" s="8" t="s">
        <v>204</v>
      </c>
      <c r="I7" s="8" t="s">
        <v>205</v>
      </c>
      <c r="J7" s="9">
        <f t="shared" si="0"/>
        <v>5</v>
      </c>
      <c r="K7" s="8">
        <v>6</v>
      </c>
      <c r="M7" s="22" t="s">
        <v>10</v>
      </c>
      <c r="N7" s="23">
        <v>5</v>
      </c>
      <c r="O7" s="22" t="s">
        <v>67</v>
      </c>
      <c r="P7" s="22" t="s">
        <v>4</v>
      </c>
      <c r="Q7" s="24">
        <v>0.5625</v>
      </c>
      <c r="R7" s="24">
        <v>0.625</v>
      </c>
      <c r="S7" s="25">
        <f t="shared" si="6"/>
        <v>6.25E-2</v>
      </c>
      <c r="T7" s="22">
        <f t="shared" si="2"/>
        <v>8</v>
      </c>
      <c r="U7" s="26">
        <f t="shared" si="3"/>
        <v>7.8125E-3</v>
      </c>
    </row>
    <row r="8" spans="1:21" hidden="1" x14ac:dyDescent="0.3">
      <c r="A8" s="47" t="s">
        <v>206</v>
      </c>
      <c r="B8" s="7" t="s">
        <v>207</v>
      </c>
      <c r="C8" s="7" t="s">
        <v>208</v>
      </c>
      <c r="D8" s="30"/>
      <c r="E8" s="8" t="s">
        <v>213</v>
      </c>
      <c r="F8" s="8" t="s">
        <v>209</v>
      </c>
      <c r="G8" s="8" t="s">
        <v>203</v>
      </c>
      <c r="H8" s="8" t="s">
        <v>210</v>
      </c>
      <c r="I8" s="8" t="s">
        <v>205</v>
      </c>
      <c r="J8" s="9">
        <f t="shared" si="0"/>
        <v>5</v>
      </c>
      <c r="K8" s="8">
        <v>7</v>
      </c>
      <c r="M8" s="22" t="s">
        <v>11</v>
      </c>
      <c r="N8" s="23">
        <v>6</v>
      </c>
      <c r="O8" s="22" t="s">
        <v>68</v>
      </c>
      <c r="P8" s="22" t="s">
        <v>4</v>
      </c>
      <c r="Q8" s="24">
        <v>0.64583333333333337</v>
      </c>
      <c r="R8" s="24">
        <v>0.70833333333333337</v>
      </c>
      <c r="S8" s="25">
        <f t="shared" si="6"/>
        <v>6.25E-2</v>
      </c>
      <c r="T8" s="22">
        <f t="shared" si="2"/>
        <v>6</v>
      </c>
      <c r="U8" s="26">
        <f t="shared" ref="U8" si="7">IF(T8&gt;0,S8/T8,0)</f>
        <v>1.0416666666666666E-2</v>
      </c>
    </row>
    <row r="9" spans="1:21" x14ac:dyDescent="0.3">
      <c r="A9" s="47" t="s">
        <v>144</v>
      </c>
      <c r="B9" s="47" t="s">
        <v>145</v>
      </c>
      <c r="C9" s="47" t="s">
        <v>0</v>
      </c>
      <c r="D9" s="48">
        <v>42479.368703703702</v>
      </c>
      <c r="E9" s="51" t="s">
        <v>214</v>
      </c>
      <c r="F9" s="8" t="s">
        <v>175</v>
      </c>
      <c r="G9" s="8" t="s">
        <v>176</v>
      </c>
      <c r="H9" s="8" t="s">
        <v>177</v>
      </c>
      <c r="I9" s="8" t="s">
        <v>181</v>
      </c>
      <c r="J9" s="9">
        <f t="shared" si="0"/>
        <v>5</v>
      </c>
      <c r="K9" s="8">
        <v>8</v>
      </c>
      <c r="M9" s="22" t="s">
        <v>12</v>
      </c>
      <c r="N9" s="23">
        <v>7</v>
      </c>
      <c r="O9" s="22" t="s">
        <v>67</v>
      </c>
      <c r="P9" s="22" t="s">
        <v>4</v>
      </c>
      <c r="Q9" s="24">
        <v>0.70833333333333337</v>
      </c>
      <c r="R9" s="24">
        <v>0.77083333333333337</v>
      </c>
      <c r="S9" s="25">
        <f t="shared" si="6"/>
        <v>6.25E-2</v>
      </c>
      <c r="T9" s="22">
        <f t="shared" si="2"/>
        <v>16</v>
      </c>
      <c r="U9" s="26">
        <f t="shared" si="3"/>
        <v>3.90625E-3</v>
      </c>
    </row>
    <row r="10" spans="1:21" x14ac:dyDescent="0.3">
      <c r="A10" s="47" t="s">
        <v>142</v>
      </c>
      <c r="B10" s="47" t="s">
        <v>143</v>
      </c>
      <c r="C10" s="47" t="s">
        <v>64</v>
      </c>
      <c r="D10" s="48">
        <v>42495.400231481479</v>
      </c>
      <c r="E10" s="51" t="s">
        <v>229</v>
      </c>
      <c r="F10" s="8" t="s">
        <v>173</v>
      </c>
      <c r="G10" s="8" t="s">
        <v>155</v>
      </c>
      <c r="H10" s="8" t="s">
        <v>178</v>
      </c>
      <c r="I10" s="8" t="s">
        <v>182</v>
      </c>
      <c r="J10" s="9">
        <f t="shared" si="0"/>
        <v>6</v>
      </c>
      <c r="K10" s="8">
        <v>1</v>
      </c>
      <c r="M10" s="12" t="s">
        <v>59</v>
      </c>
      <c r="N10" s="13">
        <v>8</v>
      </c>
      <c r="O10" s="12"/>
      <c r="P10" s="12" t="s">
        <v>13</v>
      </c>
      <c r="Q10" s="14">
        <v>0.3125</v>
      </c>
      <c r="R10" s="14">
        <v>0.35416666666666669</v>
      </c>
      <c r="S10" s="15">
        <f t="shared" ref="S10:S16" si="8">R10-Q10</f>
        <v>4.1666666666666685E-2</v>
      </c>
      <c r="T10" s="12">
        <f t="shared" si="2"/>
        <v>0</v>
      </c>
      <c r="U10" s="16">
        <f t="shared" ref="U10:U14" si="9">IF(T10&gt;0,S10/T10,0)</f>
        <v>0</v>
      </c>
    </row>
    <row r="11" spans="1:21" x14ac:dyDescent="0.3">
      <c r="A11" s="47" t="s">
        <v>257</v>
      </c>
      <c r="B11" s="47" t="s">
        <v>137</v>
      </c>
      <c r="C11" s="47" t="s">
        <v>64</v>
      </c>
      <c r="D11" s="48">
        <v>42497.27684027778</v>
      </c>
      <c r="E11" s="51" t="s">
        <v>258</v>
      </c>
      <c r="F11" s="8" t="s">
        <v>173</v>
      </c>
      <c r="G11" s="8" t="s">
        <v>155</v>
      </c>
      <c r="H11" s="8" t="s">
        <v>177</v>
      </c>
      <c r="I11" s="8" t="s">
        <v>182</v>
      </c>
      <c r="J11" s="9">
        <f t="shared" si="0"/>
        <v>6</v>
      </c>
      <c r="K11" s="8">
        <v>2</v>
      </c>
      <c r="M11" s="41" t="s">
        <v>14</v>
      </c>
      <c r="N11" s="42">
        <v>9</v>
      </c>
      <c r="O11" s="43"/>
      <c r="P11" s="43" t="s">
        <v>13</v>
      </c>
      <c r="Q11" s="44">
        <v>0.35416666666666669</v>
      </c>
      <c r="R11" s="44">
        <v>0.41666666666666669</v>
      </c>
      <c r="S11" s="45">
        <f t="shared" si="8"/>
        <v>6.25E-2</v>
      </c>
      <c r="T11" s="43">
        <f t="shared" si="2"/>
        <v>0</v>
      </c>
      <c r="U11" s="46">
        <f t="shared" si="9"/>
        <v>0</v>
      </c>
    </row>
    <row r="12" spans="1:21" x14ac:dyDescent="0.3">
      <c r="A12" s="52" t="s">
        <v>265</v>
      </c>
      <c r="B12" s="52" t="s">
        <v>129</v>
      </c>
      <c r="C12" s="52" t="s">
        <v>128</v>
      </c>
      <c r="D12" s="48">
        <v>42494.554814814815</v>
      </c>
      <c r="E12" s="51" t="s">
        <v>273</v>
      </c>
      <c r="F12" s="9" t="s">
        <v>171</v>
      </c>
      <c r="G12" s="8" t="s">
        <v>172</v>
      </c>
      <c r="H12" s="8" t="s">
        <v>177</v>
      </c>
      <c r="I12" s="8" t="s">
        <v>182</v>
      </c>
      <c r="J12" s="9">
        <f t="shared" si="0"/>
        <v>6</v>
      </c>
      <c r="K12" s="8">
        <v>3</v>
      </c>
      <c r="M12" s="22" t="s">
        <v>15</v>
      </c>
      <c r="N12" s="23">
        <v>10</v>
      </c>
      <c r="O12" s="22" t="s">
        <v>67</v>
      </c>
      <c r="P12" s="22" t="s">
        <v>13</v>
      </c>
      <c r="Q12" s="24">
        <v>0.4375</v>
      </c>
      <c r="R12" s="24">
        <v>0.5</v>
      </c>
      <c r="S12" s="25">
        <f t="shared" si="8"/>
        <v>6.25E-2</v>
      </c>
      <c r="T12" s="22">
        <f t="shared" si="2"/>
        <v>10</v>
      </c>
      <c r="U12" s="26">
        <f t="shared" si="9"/>
        <v>6.2500000000000003E-3</v>
      </c>
    </row>
    <row r="13" spans="1:21" x14ac:dyDescent="0.3">
      <c r="A13" s="52" t="s">
        <v>274</v>
      </c>
      <c r="B13" s="52" t="s">
        <v>127</v>
      </c>
      <c r="C13" s="52" t="s">
        <v>128</v>
      </c>
      <c r="D13" s="48">
        <v>42498.991701388892</v>
      </c>
      <c r="E13" s="51" t="s">
        <v>273</v>
      </c>
      <c r="F13" s="9" t="s">
        <v>171</v>
      </c>
      <c r="G13" s="8" t="s">
        <v>172</v>
      </c>
      <c r="H13" s="8" t="s">
        <v>178</v>
      </c>
      <c r="I13" s="8" t="s">
        <v>182</v>
      </c>
      <c r="J13" s="9">
        <f t="shared" si="0"/>
        <v>6</v>
      </c>
      <c r="K13" s="8">
        <v>4</v>
      </c>
      <c r="M13" s="10" t="s">
        <v>42</v>
      </c>
      <c r="N13" s="17">
        <v>11</v>
      </c>
      <c r="O13" s="10"/>
      <c r="P13" s="10" t="s">
        <v>13</v>
      </c>
      <c r="Q13" s="18">
        <v>0.5</v>
      </c>
      <c r="R13" s="18">
        <v>0.5625</v>
      </c>
      <c r="S13" s="19">
        <f t="shared" si="8"/>
        <v>6.25E-2</v>
      </c>
      <c r="T13" s="10">
        <f t="shared" si="2"/>
        <v>0</v>
      </c>
      <c r="U13" s="20">
        <f t="shared" si="9"/>
        <v>0</v>
      </c>
    </row>
    <row r="14" spans="1:21" hidden="1" x14ac:dyDescent="0.3">
      <c r="A14" s="52" t="s">
        <v>233</v>
      </c>
      <c r="B14" s="47" t="s">
        <v>94</v>
      </c>
      <c r="C14" s="47" t="s">
        <v>87</v>
      </c>
      <c r="D14" s="48">
        <v>42496.423773148148</v>
      </c>
      <c r="E14" s="51" t="s">
        <v>213</v>
      </c>
      <c r="F14" s="50" t="s">
        <v>167</v>
      </c>
      <c r="G14" s="50" t="s">
        <v>153</v>
      </c>
      <c r="H14" s="8" t="s">
        <v>179</v>
      </c>
      <c r="I14" s="8" t="s">
        <v>182</v>
      </c>
      <c r="J14" s="9">
        <f t="shared" si="0"/>
        <v>6</v>
      </c>
      <c r="K14" s="8">
        <v>5</v>
      </c>
      <c r="M14" s="35" t="s">
        <v>16</v>
      </c>
      <c r="N14" s="36">
        <v>12</v>
      </c>
      <c r="O14" s="37" t="s">
        <v>67</v>
      </c>
      <c r="P14" s="37" t="s">
        <v>13</v>
      </c>
      <c r="Q14" s="38">
        <v>0.5625</v>
      </c>
      <c r="R14" s="38">
        <v>0.625</v>
      </c>
      <c r="S14" s="39">
        <f t="shared" si="8"/>
        <v>6.25E-2</v>
      </c>
      <c r="T14" s="37">
        <f t="shared" si="2"/>
        <v>9</v>
      </c>
      <c r="U14" s="40">
        <f t="shared" si="9"/>
        <v>6.9444444444444441E-3</v>
      </c>
    </row>
    <row r="15" spans="1:21" hidden="1" x14ac:dyDescent="0.3">
      <c r="A15" s="47" t="s">
        <v>230</v>
      </c>
      <c r="B15" s="47" t="s">
        <v>71</v>
      </c>
      <c r="C15" s="47" t="s">
        <v>2</v>
      </c>
      <c r="D15" s="48">
        <v>42500.296689814815</v>
      </c>
      <c r="E15" s="51" t="s">
        <v>213</v>
      </c>
      <c r="F15" s="50" t="s">
        <v>153</v>
      </c>
      <c r="G15" s="50" t="s">
        <v>153</v>
      </c>
      <c r="H15" s="8" t="s">
        <v>179</v>
      </c>
      <c r="I15" s="8" t="s">
        <v>182</v>
      </c>
      <c r="J15" s="9">
        <f t="shared" si="0"/>
        <v>6</v>
      </c>
      <c r="K15" s="8">
        <v>6</v>
      </c>
      <c r="M15" s="22" t="s">
        <v>41</v>
      </c>
      <c r="N15" s="23">
        <v>13</v>
      </c>
      <c r="O15" s="22" t="s">
        <v>69</v>
      </c>
      <c r="P15" s="22" t="s">
        <v>13</v>
      </c>
      <c r="Q15" s="24">
        <v>0.64583333333333337</v>
      </c>
      <c r="R15" s="24">
        <v>0.70833333333333337</v>
      </c>
      <c r="S15" s="25">
        <f t="shared" si="8"/>
        <v>6.25E-2</v>
      </c>
      <c r="T15" s="22">
        <f t="shared" si="2"/>
        <v>0</v>
      </c>
      <c r="U15" s="26">
        <f t="shared" ref="U15:U16" si="10">IF(T15&gt;0,S15/T15,0)</f>
        <v>0</v>
      </c>
    </row>
    <row r="16" spans="1:21" x14ac:dyDescent="0.3">
      <c r="A16" s="47" t="s">
        <v>146</v>
      </c>
      <c r="B16" s="47" t="s">
        <v>147</v>
      </c>
      <c r="C16" s="47" t="s">
        <v>148</v>
      </c>
      <c r="D16" s="48">
        <v>42496.312581018516</v>
      </c>
      <c r="E16" s="51" t="s">
        <v>214</v>
      </c>
      <c r="F16" s="8" t="s">
        <v>166</v>
      </c>
      <c r="G16" s="8" t="s">
        <v>155</v>
      </c>
      <c r="H16" s="8" t="s">
        <v>188</v>
      </c>
      <c r="I16" s="8" t="s">
        <v>183</v>
      </c>
      <c r="J16" s="9">
        <f t="shared" si="0"/>
        <v>7</v>
      </c>
      <c r="K16" s="8">
        <v>1</v>
      </c>
      <c r="M16" s="31" t="s">
        <v>48</v>
      </c>
      <c r="N16" s="32">
        <v>14</v>
      </c>
      <c r="O16" s="31" t="s">
        <v>67</v>
      </c>
      <c r="P16" s="31" t="s">
        <v>13</v>
      </c>
      <c r="Q16" s="33">
        <v>0.70833333333333337</v>
      </c>
      <c r="R16" s="33">
        <v>0.77083333333333337</v>
      </c>
      <c r="S16" s="34">
        <f t="shared" si="8"/>
        <v>6.25E-2</v>
      </c>
      <c r="T16" s="22">
        <f t="shared" si="2"/>
        <v>3</v>
      </c>
      <c r="U16" s="26">
        <f t="shared" si="10"/>
        <v>2.0833333333333332E-2</v>
      </c>
    </row>
    <row r="17" spans="1:21" x14ac:dyDescent="0.3">
      <c r="A17" s="47" t="s">
        <v>132</v>
      </c>
      <c r="B17" s="47" t="s">
        <v>133</v>
      </c>
      <c r="C17" s="47" t="s">
        <v>0</v>
      </c>
      <c r="D17" s="48">
        <v>42493.137719907405</v>
      </c>
      <c r="E17" s="51" t="s">
        <v>215</v>
      </c>
      <c r="F17" s="8" t="s">
        <v>166</v>
      </c>
      <c r="G17" s="8" t="s">
        <v>155</v>
      </c>
      <c r="H17" s="8" t="s">
        <v>189</v>
      </c>
      <c r="I17" s="8" t="s">
        <v>183</v>
      </c>
      <c r="J17" s="9">
        <f t="shared" si="0"/>
        <v>7</v>
      </c>
      <c r="K17" s="8">
        <v>2</v>
      </c>
      <c r="M17" s="12" t="s">
        <v>60</v>
      </c>
      <c r="N17" s="13">
        <v>15</v>
      </c>
      <c r="O17" s="12"/>
      <c r="P17" s="12" t="s">
        <v>17</v>
      </c>
      <c r="Q17" s="14">
        <v>0.3125</v>
      </c>
      <c r="R17" s="14">
        <v>0.35416666666666669</v>
      </c>
      <c r="S17" s="15">
        <f t="shared" ref="S17:S30" si="11">R17-Q17</f>
        <v>4.1666666666666685E-2</v>
      </c>
      <c r="T17" s="12">
        <f t="shared" si="2"/>
        <v>0</v>
      </c>
      <c r="U17" s="16">
        <f t="shared" ref="U17:U22" si="12">IF(T17&gt;0,S17/T17,0)</f>
        <v>0</v>
      </c>
    </row>
    <row r="18" spans="1:21" x14ac:dyDescent="0.3">
      <c r="A18" s="47" t="s">
        <v>130</v>
      </c>
      <c r="B18" s="47" t="s">
        <v>131</v>
      </c>
      <c r="C18" s="47" t="s">
        <v>0</v>
      </c>
      <c r="D18" s="48">
        <v>42493.139490740738</v>
      </c>
      <c r="E18" s="51" t="s">
        <v>216</v>
      </c>
      <c r="F18" s="8" t="s">
        <v>166</v>
      </c>
      <c r="G18" s="8" t="s">
        <v>155</v>
      </c>
      <c r="H18" s="8" t="s">
        <v>188</v>
      </c>
      <c r="I18" s="8" t="s">
        <v>183</v>
      </c>
      <c r="J18" s="9">
        <f t="shared" si="0"/>
        <v>7</v>
      </c>
      <c r="K18" s="8">
        <v>3</v>
      </c>
      <c r="M18" s="35" t="s">
        <v>18</v>
      </c>
      <c r="N18" s="36">
        <v>16</v>
      </c>
      <c r="O18" s="37" t="s">
        <v>70</v>
      </c>
      <c r="P18" s="37" t="s">
        <v>17</v>
      </c>
      <c r="Q18" s="38">
        <v>0.35416666666666669</v>
      </c>
      <c r="R18" s="38">
        <v>0.41666666666666669</v>
      </c>
      <c r="S18" s="39">
        <f t="shared" si="11"/>
        <v>6.25E-2</v>
      </c>
      <c r="T18" s="37">
        <f t="shared" si="2"/>
        <v>0</v>
      </c>
      <c r="U18" s="40">
        <f t="shared" si="12"/>
        <v>0</v>
      </c>
    </row>
    <row r="19" spans="1:21" x14ac:dyDescent="0.3">
      <c r="A19" s="47" t="s">
        <v>124</v>
      </c>
      <c r="B19" s="47" t="s">
        <v>125</v>
      </c>
      <c r="C19" s="47" t="s">
        <v>126</v>
      </c>
      <c r="D19" s="48">
        <v>42502.084872685184</v>
      </c>
      <c r="E19" s="51" t="s">
        <v>214</v>
      </c>
      <c r="F19" s="8" t="s">
        <v>149</v>
      </c>
      <c r="G19" s="8" t="s">
        <v>155</v>
      </c>
      <c r="H19" s="8" t="s">
        <v>189</v>
      </c>
      <c r="I19" s="8" t="s">
        <v>183</v>
      </c>
      <c r="J19" s="9">
        <f t="shared" si="0"/>
        <v>7</v>
      </c>
      <c r="K19" s="8">
        <v>4</v>
      </c>
      <c r="M19" s="22" t="s">
        <v>19</v>
      </c>
      <c r="N19" s="23">
        <v>17</v>
      </c>
      <c r="O19" s="22" t="s">
        <v>67</v>
      </c>
      <c r="P19" s="22" t="s">
        <v>17</v>
      </c>
      <c r="Q19" s="24">
        <v>0.4375</v>
      </c>
      <c r="R19" s="24">
        <v>0.5</v>
      </c>
      <c r="S19" s="25">
        <f t="shared" si="11"/>
        <v>6.25E-2</v>
      </c>
      <c r="T19" s="22">
        <f t="shared" si="2"/>
        <v>0</v>
      </c>
      <c r="U19" s="26">
        <f t="shared" si="12"/>
        <v>0</v>
      </c>
    </row>
    <row r="20" spans="1:21" x14ac:dyDescent="0.3">
      <c r="A20" s="47" t="s">
        <v>122</v>
      </c>
      <c r="B20" s="47" t="s">
        <v>123</v>
      </c>
      <c r="C20" s="47" t="s">
        <v>57</v>
      </c>
      <c r="D20" s="48">
        <v>42495.971875000003</v>
      </c>
      <c r="E20" s="51" t="s">
        <v>214</v>
      </c>
      <c r="F20" s="8" t="s">
        <v>166</v>
      </c>
      <c r="G20" s="8" t="s">
        <v>155</v>
      </c>
      <c r="H20" s="8" t="s">
        <v>188</v>
      </c>
      <c r="I20" s="8" t="s">
        <v>183</v>
      </c>
      <c r="J20" s="9">
        <f t="shared" si="0"/>
        <v>7</v>
      </c>
      <c r="K20" s="8">
        <v>5</v>
      </c>
      <c r="M20" s="10" t="s">
        <v>44</v>
      </c>
      <c r="N20" s="17">
        <v>18</v>
      </c>
      <c r="O20" s="10"/>
      <c r="P20" s="10" t="s">
        <v>17</v>
      </c>
      <c r="Q20" s="18">
        <v>0.5</v>
      </c>
      <c r="R20" s="18">
        <v>0.5625</v>
      </c>
      <c r="S20" s="19">
        <f t="shared" si="11"/>
        <v>6.25E-2</v>
      </c>
      <c r="T20" s="10">
        <f t="shared" si="2"/>
        <v>0</v>
      </c>
      <c r="U20" s="20">
        <f t="shared" si="12"/>
        <v>0</v>
      </c>
    </row>
    <row r="21" spans="1:21" x14ac:dyDescent="0.3">
      <c r="A21" s="47" t="s">
        <v>252</v>
      </c>
      <c r="B21" s="47" t="s">
        <v>121</v>
      </c>
      <c r="C21" s="47" t="s">
        <v>57</v>
      </c>
      <c r="D21" s="48">
        <v>42495.973796296297</v>
      </c>
      <c r="E21" s="51" t="s">
        <v>229</v>
      </c>
      <c r="F21" s="8" t="s">
        <v>166</v>
      </c>
      <c r="G21" s="8" t="s">
        <v>155</v>
      </c>
      <c r="H21" s="8" t="s">
        <v>189</v>
      </c>
      <c r="I21" s="8" t="s">
        <v>183</v>
      </c>
      <c r="J21" s="8">
        <f t="shared" si="0"/>
        <v>7</v>
      </c>
      <c r="K21" s="8">
        <v>6</v>
      </c>
      <c r="M21" s="22" t="s">
        <v>20</v>
      </c>
      <c r="N21" s="23">
        <v>19</v>
      </c>
      <c r="O21" s="22" t="s">
        <v>69</v>
      </c>
      <c r="P21" s="22" t="s">
        <v>17</v>
      </c>
      <c r="Q21" s="24">
        <v>0.5625</v>
      </c>
      <c r="R21" s="24">
        <v>0.625</v>
      </c>
      <c r="S21" s="25">
        <f t="shared" si="11"/>
        <v>6.25E-2</v>
      </c>
      <c r="T21" s="22">
        <f t="shared" si="2"/>
        <v>0</v>
      </c>
      <c r="U21" s="26">
        <f t="shared" si="12"/>
        <v>0</v>
      </c>
    </row>
    <row r="22" spans="1:21" x14ac:dyDescent="0.3">
      <c r="A22" s="47" t="s">
        <v>253</v>
      </c>
      <c r="B22" s="47" t="s">
        <v>120</v>
      </c>
      <c r="C22" s="47" t="s">
        <v>57</v>
      </c>
      <c r="D22" s="48">
        <v>42495.975937499999</v>
      </c>
      <c r="E22" s="51" t="s">
        <v>229</v>
      </c>
      <c r="F22" s="8" t="s">
        <v>166</v>
      </c>
      <c r="G22" s="8" t="s">
        <v>155</v>
      </c>
      <c r="H22" s="8" t="s">
        <v>188</v>
      </c>
      <c r="I22" s="8" t="s">
        <v>183</v>
      </c>
      <c r="J22" s="9">
        <f t="shared" si="0"/>
        <v>7</v>
      </c>
      <c r="K22" s="8">
        <v>7</v>
      </c>
      <c r="M22" s="22" t="s">
        <v>49</v>
      </c>
      <c r="N22" s="23">
        <v>20</v>
      </c>
      <c r="O22" s="22" t="s">
        <v>67</v>
      </c>
      <c r="P22" s="22" t="s">
        <v>17</v>
      </c>
      <c r="Q22" s="24">
        <v>0.64583333333333337</v>
      </c>
      <c r="R22" s="24">
        <v>0.70833333333333337</v>
      </c>
      <c r="S22" s="25">
        <f t="shared" si="11"/>
        <v>6.25E-2</v>
      </c>
      <c r="T22" s="22">
        <f t="shared" si="2"/>
        <v>0</v>
      </c>
      <c r="U22" s="26">
        <f t="shared" si="12"/>
        <v>0</v>
      </c>
    </row>
    <row r="23" spans="1:21" x14ac:dyDescent="0.3">
      <c r="A23" s="47" t="s">
        <v>118</v>
      </c>
      <c r="B23" s="47" t="s">
        <v>119</v>
      </c>
      <c r="C23" s="47" t="s">
        <v>57</v>
      </c>
      <c r="D23" s="48">
        <v>42495.977314814816</v>
      </c>
      <c r="E23" s="51" t="s">
        <v>214</v>
      </c>
      <c r="F23" s="8" t="s">
        <v>166</v>
      </c>
      <c r="G23" s="8" t="s">
        <v>155</v>
      </c>
      <c r="H23" s="8" t="s">
        <v>189</v>
      </c>
      <c r="I23" s="8" t="s">
        <v>183</v>
      </c>
      <c r="J23" s="9">
        <f t="shared" si="0"/>
        <v>7</v>
      </c>
      <c r="K23" s="8">
        <v>8</v>
      </c>
      <c r="M23" s="10" t="s">
        <v>43</v>
      </c>
      <c r="N23" s="17">
        <v>21</v>
      </c>
      <c r="O23" s="10"/>
      <c r="P23" s="10" t="s">
        <v>17</v>
      </c>
      <c r="Q23" s="18">
        <v>0.70833333333333337</v>
      </c>
      <c r="R23" s="18">
        <v>0.77083333333333337</v>
      </c>
      <c r="S23" s="19">
        <f t="shared" si="11"/>
        <v>6.25E-2</v>
      </c>
      <c r="T23" s="10">
        <f t="shared" si="2"/>
        <v>0</v>
      </c>
      <c r="U23" s="20">
        <f t="shared" ref="U23:U27" si="13">IF(T23&gt;0,S23/T23,0)</f>
        <v>0</v>
      </c>
    </row>
    <row r="24" spans="1:21" x14ac:dyDescent="0.3">
      <c r="A24" s="47" t="s">
        <v>116</v>
      </c>
      <c r="B24" s="47" t="s">
        <v>117</v>
      </c>
      <c r="C24" s="47" t="s">
        <v>57</v>
      </c>
      <c r="D24" s="48">
        <v>42495.978773148148</v>
      </c>
      <c r="E24" s="51" t="s">
        <v>214</v>
      </c>
      <c r="F24" s="8" t="s">
        <v>166</v>
      </c>
      <c r="G24" s="8" t="s">
        <v>155</v>
      </c>
      <c r="H24" s="8" t="s">
        <v>189</v>
      </c>
      <c r="I24" s="8" t="s">
        <v>183</v>
      </c>
      <c r="J24" s="9">
        <f t="shared" si="0"/>
        <v>7</v>
      </c>
      <c r="K24" s="8">
        <v>9</v>
      </c>
      <c r="M24" s="12" t="s">
        <v>61</v>
      </c>
      <c r="N24" s="13">
        <v>22</v>
      </c>
      <c r="O24" s="12"/>
      <c r="P24" s="12" t="s">
        <v>21</v>
      </c>
      <c r="Q24" s="14">
        <v>0.3125</v>
      </c>
      <c r="R24" s="14">
        <v>0.35416666666666669</v>
      </c>
      <c r="S24" s="15">
        <f t="shared" si="11"/>
        <v>4.1666666666666685E-2</v>
      </c>
      <c r="T24" s="12">
        <f t="shared" si="2"/>
        <v>0</v>
      </c>
      <c r="U24" s="16">
        <f t="shared" si="13"/>
        <v>0</v>
      </c>
    </row>
    <row r="25" spans="1:21" x14ac:dyDescent="0.3">
      <c r="A25" s="47" t="s">
        <v>114</v>
      </c>
      <c r="B25" s="47" t="s">
        <v>115</v>
      </c>
      <c r="C25" s="47" t="s">
        <v>57</v>
      </c>
      <c r="D25" s="48">
        <v>42495.980185185188</v>
      </c>
      <c r="E25" s="51" t="s">
        <v>214</v>
      </c>
      <c r="F25" s="8" t="s">
        <v>166</v>
      </c>
      <c r="G25" s="8" t="s">
        <v>155</v>
      </c>
      <c r="H25" s="8" t="s">
        <v>188</v>
      </c>
      <c r="I25" s="8" t="s">
        <v>183</v>
      </c>
      <c r="J25" s="9">
        <f t="shared" si="0"/>
        <v>7</v>
      </c>
      <c r="K25" s="8">
        <v>10</v>
      </c>
      <c r="M25" s="22" t="s">
        <v>23</v>
      </c>
      <c r="N25" s="23">
        <v>23</v>
      </c>
      <c r="O25" s="22" t="s">
        <v>67</v>
      </c>
      <c r="P25" s="22" t="s">
        <v>21</v>
      </c>
      <c r="Q25" s="24">
        <v>0.35416666666666669</v>
      </c>
      <c r="R25" s="24">
        <v>0.41666666666666669</v>
      </c>
      <c r="S25" s="25">
        <f t="shared" si="11"/>
        <v>6.25E-2</v>
      </c>
      <c r="T25" s="22">
        <f t="shared" si="2"/>
        <v>0</v>
      </c>
      <c r="U25" s="26">
        <f t="shared" si="13"/>
        <v>0</v>
      </c>
    </row>
    <row r="26" spans="1:21" x14ac:dyDescent="0.3">
      <c r="A26" s="47" t="s">
        <v>112</v>
      </c>
      <c r="B26" s="47" t="s">
        <v>113</v>
      </c>
      <c r="C26" s="47" t="s">
        <v>57</v>
      </c>
      <c r="D26" s="48">
        <v>42495.981377314813</v>
      </c>
      <c r="E26" s="51" t="s">
        <v>214</v>
      </c>
      <c r="F26" s="8" t="s">
        <v>166</v>
      </c>
      <c r="G26" s="8" t="s">
        <v>155</v>
      </c>
      <c r="H26" s="8" t="s">
        <v>189</v>
      </c>
      <c r="I26" s="8" t="s">
        <v>183</v>
      </c>
      <c r="J26" s="9">
        <f t="shared" si="0"/>
        <v>7</v>
      </c>
      <c r="K26" s="8">
        <v>11</v>
      </c>
      <c r="M26" s="41" t="s">
        <v>24</v>
      </c>
      <c r="N26" s="42">
        <v>24</v>
      </c>
      <c r="O26" s="43"/>
      <c r="P26" s="43" t="s">
        <v>21</v>
      </c>
      <c r="Q26" s="44">
        <v>0.4375</v>
      </c>
      <c r="R26" s="44">
        <v>0.5</v>
      </c>
      <c r="S26" s="45">
        <f t="shared" si="11"/>
        <v>6.25E-2</v>
      </c>
      <c r="T26" s="43">
        <f t="shared" si="2"/>
        <v>0</v>
      </c>
      <c r="U26" s="46">
        <f t="shared" si="13"/>
        <v>0</v>
      </c>
    </row>
    <row r="27" spans="1:21" x14ac:dyDescent="0.3">
      <c r="A27" s="47" t="s">
        <v>217</v>
      </c>
      <c r="B27" s="47" t="s">
        <v>111</v>
      </c>
      <c r="C27" s="47" t="s">
        <v>57</v>
      </c>
      <c r="D27" s="48">
        <v>42495.982557870368</v>
      </c>
      <c r="E27" s="51" t="s">
        <v>214</v>
      </c>
      <c r="F27" s="8" t="s">
        <v>166</v>
      </c>
      <c r="G27" s="8" t="s">
        <v>155</v>
      </c>
      <c r="H27" s="8" t="s">
        <v>189</v>
      </c>
      <c r="I27" s="8" t="s">
        <v>183</v>
      </c>
      <c r="J27" s="9">
        <f t="shared" si="0"/>
        <v>7</v>
      </c>
      <c r="K27" s="8">
        <v>12</v>
      </c>
      <c r="M27" s="10" t="s">
        <v>50</v>
      </c>
      <c r="N27" s="17">
        <v>25</v>
      </c>
      <c r="O27" s="10"/>
      <c r="P27" s="10" t="s">
        <v>21</v>
      </c>
      <c r="Q27" s="18">
        <v>0.5</v>
      </c>
      <c r="R27" s="18">
        <v>0.5625</v>
      </c>
      <c r="S27" s="19">
        <f t="shared" si="11"/>
        <v>6.25E-2</v>
      </c>
      <c r="T27" s="10">
        <f t="shared" si="2"/>
        <v>0</v>
      </c>
      <c r="U27" s="20">
        <f t="shared" si="13"/>
        <v>0</v>
      </c>
    </row>
    <row r="28" spans="1:21" x14ac:dyDescent="0.3">
      <c r="A28" s="47" t="s">
        <v>218</v>
      </c>
      <c r="B28" s="47" t="s">
        <v>110</v>
      </c>
      <c r="C28" s="47" t="s">
        <v>57</v>
      </c>
      <c r="D28" s="48">
        <v>42495.983483796299</v>
      </c>
      <c r="E28" s="51" t="s">
        <v>214</v>
      </c>
      <c r="F28" s="8" t="s">
        <v>166</v>
      </c>
      <c r="G28" s="8" t="s">
        <v>155</v>
      </c>
      <c r="H28" s="8" t="s">
        <v>188</v>
      </c>
      <c r="I28" s="8" t="s">
        <v>183</v>
      </c>
      <c r="J28" s="9">
        <f t="shared" si="0"/>
        <v>7</v>
      </c>
      <c r="K28" s="8">
        <v>13</v>
      </c>
      <c r="M28" s="22" t="s">
        <v>25</v>
      </c>
      <c r="N28" s="23">
        <v>26</v>
      </c>
      <c r="O28" s="22" t="s">
        <v>67</v>
      </c>
      <c r="P28" s="22" t="s">
        <v>21</v>
      </c>
      <c r="Q28" s="24">
        <v>0.5625</v>
      </c>
      <c r="R28" s="24">
        <v>0.625</v>
      </c>
      <c r="S28" s="25">
        <f t="shared" si="11"/>
        <v>6.25E-2</v>
      </c>
      <c r="T28" s="22">
        <f t="shared" si="2"/>
        <v>2</v>
      </c>
      <c r="U28" s="26">
        <f t="shared" ref="U28:U30" si="14">IF(T28&gt;0,S28/T28,0)</f>
        <v>3.125E-2</v>
      </c>
    </row>
    <row r="29" spans="1:21" x14ac:dyDescent="0.3">
      <c r="A29" s="47" t="s">
        <v>227</v>
      </c>
      <c r="B29" s="47" t="s">
        <v>77</v>
      </c>
      <c r="C29" s="47" t="s">
        <v>0</v>
      </c>
      <c r="D29" s="48">
        <v>42499.010740740741</v>
      </c>
      <c r="E29" s="51" t="s">
        <v>229</v>
      </c>
      <c r="F29" s="8" t="s">
        <v>149</v>
      </c>
      <c r="G29" s="8" t="s">
        <v>155</v>
      </c>
      <c r="H29" s="8" t="s">
        <v>189</v>
      </c>
      <c r="I29" s="8" t="s">
        <v>183</v>
      </c>
      <c r="J29" s="9">
        <f t="shared" si="0"/>
        <v>7</v>
      </c>
      <c r="K29" s="8">
        <v>14</v>
      </c>
      <c r="M29" s="22" t="s">
        <v>45</v>
      </c>
      <c r="N29" s="23">
        <v>27</v>
      </c>
      <c r="O29" s="22" t="s">
        <v>67</v>
      </c>
      <c r="P29" s="22" t="s">
        <v>21</v>
      </c>
      <c r="Q29" s="24">
        <v>0.64583333333333337</v>
      </c>
      <c r="R29" s="24">
        <v>0.70833333333333337</v>
      </c>
      <c r="S29" s="25">
        <f t="shared" si="11"/>
        <v>6.25E-2</v>
      </c>
      <c r="T29" s="22">
        <f t="shared" si="2"/>
        <v>0</v>
      </c>
      <c r="U29" s="26">
        <f t="shared" si="14"/>
        <v>0</v>
      </c>
    </row>
    <row r="30" spans="1:21" s="7" customFormat="1" x14ac:dyDescent="0.3">
      <c r="A30" s="47" t="s">
        <v>228</v>
      </c>
      <c r="B30" s="47" t="s">
        <v>76</v>
      </c>
      <c r="C30" s="47" t="s">
        <v>0</v>
      </c>
      <c r="D30" s="48">
        <v>42499.01122685185</v>
      </c>
      <c r="E30" s="51" t="s">
        <v>229</v>
      </c>
      <c r="F30" s="8" t="s">
        <v>149</v>
      </c>
      <c r="G30" s="8" t="s">
        <v>155</v>
      </c>
      <c r="H30" s="8" t="s">
        <v>189</v>
      </c>
      <c r="I30" s="8" t="s">
        <v>183</v>
      </c>
      <c r="J30" s="9">
        <f t="shared" si="0"/>
        <v>7</v>
      </c>
      <c r="K30" s="8">
        <v>15</v>
      </c>
      <c r="M30" s="22" t="s">
        <v>46</v>
      </c>
      <c r="N30" s="23">
        <v>29</v>
      </c>
      <c r="O30" s="22" t="s">
        <v>70</v>
      </c>
      <c r="P30" s="22" t="s">
        <v>21</v>
      </c>
      <c r="Q30" s="24">
        <v>0.70833333333333337</v>
      </c>
      <c r="R30" s="24">
        <v>0.77083333333333337</v>
      </c>
      <c r="S30" s="25">
        <f t="shared" si="11"/>
        <v>6.25E-2</v>
      </c>
      <c r="T30" s="22">
        <f t="shared" si="2"/>
        <v>0</v>
      </c>
      <c r="U30" s="26">
        <f t="shared" si="14"/>
        <v>0</v>
      </c>
    </row>
    <row r="31" spans="1:21" s="7" customFormat="1" x14ac:dyDescent="0.3">
      <c r="A31" s="47" t="s">
        <v>72</v>
      </c>
      <c r="B31" s="47" t="s">
        <v>73</v>
      </c>
      <c r="C31" s="47" t="s">
        <v>0</v>
      </c>
      <c r="D31" s="48">
        <v>42500.276458333334</v>
      </c>
      <c r="E31" s="51" t="s">
        <v>214</v>
      </c>
      <c r="F31" s="8" t="s">
        <v>149</v>
      </c>
      <c r="G31" s="8" t="s">
        <v>155</v>
      </c>
      <c r="H31" s="8" t="s">
        <v>188</v>
      </c>
      <c r="I31" s="8" t="s">
        <v>183</v>
      </c>
      <c r="J31" s="9">
        <f t="shared" si="0"/>
        <v>7</v>
      </c>
      <c r="K31" s="8">
        <v>16</v>
      </c>
      <c r="M31" s="12" t="s">
        <v>62</v>
      </c>
      <c r="N31" s="13">
        <v>30</v>
      </c>
      <c r="O31" s="12"/>
      <c r="P31" s="12" t="s">
        <v>22</v>
      </c>
      <c r="Q31" s="14">
        <v>0.3125</v>
      </c>
      <c r="R31" s="14">
        <v>0.35416666666666669</v>
      </c>
      <c r="S31" s="15">
        <f t="shared" ref="S31:S37" si="15">R31-Q31</f>
        <v>4.1666666666666685E-2</v>
      </c>
      <c r="T31" s="12">
        <f t="shared" si="2"/>
        <v>0</v>
      </c>
      <c r="U31" s="16">
        <f t="shared" ref="U31:U36" si="16">IF(T31&gt;0,S31/T31,0)</f>
        <v>0</v>
      </c>
    </row>
    <row r="32" spans="1:21" x14ac:dyDescent="0.3">
      <c r="A32" s="47" t="s">
        <v>231</v>
      </c>
      <c r="B32" s="47" t="s">
        <v>108</v>
      </c>
      <c r="C32" s="47" t="s">
        <v>109</v>
      </c>
      <c r="D32" s="48">
        <v>42496.316342592596</v>
      </c>
      <c r="E32" s="51" t="s">
        <v>229</v>
      </c>
      <c r="F32" s="9" t="s">
        <v>170</v>
      </c>
      <c r="G32" s="8" t="s">
        <v>169</v>
      </c>
      <c r="H32" s="8" t="s">
        <v>178</v>
      </c>
      <c r="I32" s="8" t="s">
        <v>185</v>
      </c>
      <c r="J32" s="9">
        <f t="shared" si="0"/>
        <v>10</v>
      </c>
      <c r="K32" s="8">
        <v>1</v>
      </c>
      <c r="M32" s="41" t="s">
        <v>26</v>
      </c>
      <c r="N32" s="42">
        <v>31</v>
      </c>
      <c r="O32" s="43"/>
      <c r="P32" s="43" t="s">
        <v>22</v>
      </c>
      <c r="Q32" s="44">
        <v>0.35416666666666669</v>
      </c>
      <c r="R32" s="44">
        <v>0.41666666666666669</v>
      </c>
      <c r="S32" s="45">
        <f t="shared" si="15"/>
        <v>6.25E-2</v>
      </c>
      <c r="T32" s="43">
        <f t="shared" si="2"/>
        <v>0</v>
      </c>
      <c r="U32" s="46">
        <f t="shared" si="16"/>
        <v>0</v>
      </c>
    </row>
    <row r="33" spans="1:21" s="7" customFormat="1" x14ac:dyDescent="0.3">
      <c r="A33" s="47" t="s">
        <v>219</v>
      </c>
      <c r="B33" s="47" t="s">
        <v>104</v>
      </c>
      <c r="C33" s="47" t="s">
        <v>0</v>
      </c>
      <c r="D33" s="48">
        <v>42496.344247685185</v>
      </c>
      <c r="E33" s="51" t="s">
        <v>214</v>
      </c>
      <c r="F33" s="8" t="s">
        <v>168</v>
      </c>
      <c r="G33" s="8" t="s">
        <v>155</v>
      </c>
      <c r="H33" s="8" t="s">
        <v>178</v>
      </c>
      <c r="I33" s="8" t="s">
        <v>185</v>
      </c>
      <c r="J33" s="9">
        <f t="shared" si="0"/>
        <v>10</v>
      </c>
      <c r="K33" s="8">
        <v>2</v>
      </c>
      <c r="M33" s="35" t="s">
        <v>27</v>
      </c>
      <c r="N33" s="36">
        <v>32</v>
      </c>
      <c r="O33" s="37" t="s">
        <v>67</v>
      </c>
      <c r="P33" s="37" t="s">
        <v>22</v>
      </c>
      <c r="Q33" s="38">
        <v>0.4375</v>
      </c>
      <c r="R33" s="38">
        <v>0.5</v>
      </c>
      <c r="S33" s="39">
        <f t="shared" si="15"/>
        <v>6.25E-2</v>
      </c>
      <c r="T33" s="37">
        <f t="shared" si="2"/>
        <v>0</v>
      </c>
      <c r="U33" s="40">
        <f t="shared" si="16"/>
        <v>0</v>
      </c>
    </row>
    <row r="34" spans="1:21" s="7" customFormat="1" x14ac:dyDescent="0.3">
      <c r="A34" s="47" t="s">
        <v>102</v>
      </c>
      <c r="B34" s="47" t="s">
        <v>103</v>
      </c>
      <c r="C34" s="47" t="s">
        <v>0</v>
      </c>
      <c r="D34" s="48">
        <v>42496.365034722221</v>
      </c>
      <c r="E34" s="51" t="s">
        <v>214</v>
      </c>
      <c r="F34" s="8" t="s">
        <v>166</v>
      </c>
      <c r="G34" s="8" t="s">
        <v>155</v>
      </c>
      <c r="H34" s="8" t="s">
        <v>188</v>
      </c>
      <c r="I34" s="8" t="s">
        <v>185</v>
      </c>
      <c r="J34" s="9">
        <f t="shared" ref="J34:J55" si="17">VLOOKUP(I34,M$3:N$37,2,FALSE)</f>
        <v>10</v>
      </c>
      <c r="K34" s="8">
        <v>3</v>
      </c>
      <c r="M34" s="10" t="s">
        <v>54</v>
      </c>
      <c r="N34" s="17">
        <v>33</v>
      </c>
      <c r="O34" s="10"/>
      <c r="P34" s="10" t="s">
        <v>22</v>
      </c>
      <c r="Q34" s="18">
        <v>0.5</v>
      </c>
      <c r="R34" s="18">
        <v>0.5625</v>
      </c>
      <c r="S34" s="19">
        <f t="shared" si="15"/>
        <v>6.25E-2</v>
      </c>
      <c r="T34" s="10">
        <f t="shared" si="2"/>
        <v>0</v>
      </c>
      <c r="U34" s="20">
        <f t="shared" si="16"/>
        <v>0</v>
      </c>
    </row>
    <row r="35" spans="1:21" s="7" customFormat="1" x14ac:dyDescent="0.3">
      <c r="A35" s="47" t="s">
        <v>232</v>
      </c>
      <c r="B35" s="47" t="s">
        <v>101</v>
      </c>
      <c r="C35" s="47" t="s">
        <v>82</v>
      </c>
      <c r="D35" s="48">
        <v>42496.359872685185</v>
      </c>
      <c r="E35" s="51" t="s">
        <v>229</v>
      </c>
      <c r="F35" s="8" t="s">
        <v>159</v>
      </c>
      <c r="G35" s="8" t="s">
        <v>154</v>
      </c>
      <c r="H35" s="8" t="s">
        <v>188</v>
      </c>
      <c r="I35" s="8" t="s">
        <v>185</v>
      </c>
      <c r="J35" s="9">
        <f t="shared" si="17"/>
        <v>10</v>
      </c>
      <c r="K35" s="8">
        <v>4</v>
      </c>
      <c r="M35" s="10" t="s">
        <v>28</v>
      </c>
      <c r="N35" s="17">
        <v>34</v>
      </c>
      <c r="O35" s="10"/>
      <c r="P35" s="10" t="s">
        <v>22</v>
      </c>
      <c r="Q35" s="18">
        <v>0.5625</v>
      </c>
      <c r="R35" s="18">
        <v>0.625</v>
      </c>
      <c r="S35" s="19">
        <f t="shared" si="15"/>
        <v>6.25E-2</v>
      </c>
      <c r="T35" s="10">
        <f t="shared" si="2"/>
        <v>0</v>
      </c>
      <c r="U35" s="20">
        <f t="shared" si="16"/>
        <v>0</v>
      </c>
    </row>
    <row r="36" spans="1:21" s="7" customFormat="1" x14ac:dyDescent="0.3">
      <c r="A36" s="47" t="s">
        <v>99</v>
      </c>
      <c r="B36" s="47" t="s">
        <v>100</v>
      </c>
      <c r="C36" s="47" t="s">
        <v>0</v>
      </c>
      <c r="D36" s="48">
        <v>42496.365787037037</v>
      </c>
      <c r="E36" s="51" t="s">
        <v>214</v>
      </c>
      <c r="F36" s="8" t="s">
        <v>166</v>
      </c>
      <c r="G36" s="8" t="s">
        <v>155</v>
      </c>
      <c r="H36" s="8" t="s">
        <v>189</v>
      </c>
      <c r="I36" s="8" t="s">
        <v>185</v>
      </c>
      <c r="J36" s="9">
        <f t="shared" si="17"/>
        <v>10</v>
      </c>
      <c r="K36" s="8">
        <v>5</v>
      </c>
      <c r="M36" s="10" t="s">
        <v>52</v>
      </c>
      <c r="N36" s="17">
        <v>35</v>
      </c>
      <c r="O36" s="10"/>
      <c r="P36" s="10" t="s">
        <v>22</v>
      </c>
      <c r="Q36" s="18">
        <v>0.64583333333333337</v>
      </c>
      <c r="R36" s="18">
        <v>0.70833333333333337</v>
      </c>
      <c r="S36" s="19">
        <f t="shared" si="15"/>
        <v>6.25E-2</v>
      </c>
      <c r="T36" s="10">
        <f t="shared" si="2"/>
        <v>0</v>
      </c>
      <c r="U36" s="20">
        <f t="shared" si="16"/>
        <v>0</v>
      </c>
    </row>
    <row r="37" spans="1:21" s="7" customFormat="1" x14ac:dyDescent="0.3">
      <c r="A37" s="47" t="s">
        <v>237</v>
      </c>
      <c r="B37" s="47" t="s">
        <v>98</v>
      </c>
      <c r="C37" s="47" t="s">
        <v>0</v>
      </c>
      <c r="D37" s="48">
        <v>42496.372060185182</v>
      </c>
      <c r="E37" s="51" t="s">
        <v>229</v>
      </c>
      <c r="F37" s="8" t="s">
        <v>166</v>
      </c>
      <c r="G37" s="8" t="s">
        <v>155</v>
      </c>
      <c r="H37" s="8" t="s">
        <v>189</v>
      </c>
      <c r="I37" s="8" t="s">
        <v>185</v>
      </c>
      <c r="J37" s="9">
        <f t="shared" si="17"/>
        <v>10</v>
      </c>
      <c r="K37" s="8">
        <v>6</v>
      </c>
      <c r="M37" s="11" t="s">
        <v>53</v>
      </c>
      <c r="N37" s="21">
        <v>36</v>
      </c>
      <c r="O37" s="11"/>
      <c r="P37" s="11" t="s">
        <v>22</v>
      </c>
      <c r="Q37" s="28">
        <v>0.70833333333333337</v>
      </c>
      <c r="R37" s="28">
        <v>0.77083333333333337</v>
      </c>
      <c r="S37" s="29">
        <f t="shared" si="15"/>
        <v>6.25E-2</v>
      </c>
      <c r="T37" s="11">
        <f t="shared" si="2"/>
        <v>0</v>
      </c>
      <c r="U37" s="27">
        <f t="shared" ref="U37" si="18">IF(T37&gt;0,S37/T37,0)</f>
        <v>0</v>
      </c>
    </row>
    <row r="38" spans="1:21" x14ac:dyDescent="0.3">
      <c r="A38" s="47" t="s">
        <v>238</v>
      </c>
      <c r="B38" s="47" t="s">
        <v>97</v>
      </c>
      <c r="C38" s="47" t="s">
        <v>0</v>
      </c>
      <c r="D38" s="48">
        <v>42496.374409722222</v>
      </c>
      <c r="E38" s="51" t="s">
        <v>229</v>
      </c>
      <c r="F38" s="8" t="s">
        <v>166</v>
      </c>
      <c r="G38" s="8" t="s">
        <v>155</v>
      </c>
      <c r="H38" s="8" t="s">
        <v>189</v>
      </c>
      <c r="I38" s="8" t="s">
        <v>185</v>
      </c>
      <c r="J38" s="9">
        <f t="shared" si="17"/>
        <v>10</v>
      </c>
      <c r="K38" s="8">
        <v>7</v>
      </c>
    </row>
    <row r="39" spans="1:21" s="7" customFormat="1" x14ac:dyDescent="0.3">
      <c r="A39" s="47" t="s">
        <v>220</v>
      </c>
      <c r="B39" s="47" t="s">
        <v>93</v>
      </c>
      <c r="C39" s="47" t="s">
        <v>87</v>
      </c>
      <c r="D39" s="48">
        <v>42496.424675925926</v>
      </c>
      <c r="E39" s="51" t="s">
        <v>214</v>
      </c>
      <c r="F39" s="8" t="s">
        <v>166</v>
      </c>
      <c r="G39" s="8" t="s">
        <v>155</v>
      </c>
      <c r="H39" s="8" t="s">
        <v>189</v>
      </c>
      <c r="I39" s="8" t="s">
        <v>185</v>
      </c>
      <c r="J39" s="9">
        <f t="shared" si="17"/>
        <v>10</v>
      </c>
      <c r="K39" s="8">
        <v>8</v>
      </c>
      <c r="O39" s="49"/>
    </row>
    <row r="40" spans="1:21" s="7" customFormat="1" x14ac:dyDescent="0.3">
      <c r="A40" s="47" t="s">
        <v>221</v>
      </c>
      <c r="B40" s="47" t="s">
        <v>92</v>
      </c>
      <c r="C40" s="47" t="s">
        <v>87</v>
      </c>
      <c r="D40" s="48">
        <v>42496.425578703704</v>
      </c>
      <c r="E40" s="51" t="s">
        <v>214</v>
      </c>
      <c r="F40" s="8" t="s">
        <v>166</v>
      </c>
      <c r="G40" s="8" t="s">
        <v>155</v>
      </c>
      <c r="H40" s="8" t="s">
        <v>188</v>
      </c>
      <c r="I40" s="8" t="s">
        <v>185</v>
      </c>
      <c r="J40" s="9">
        <f t="shared" si="17"/>
        <v>10</v>
      </c>
      <c r="K40" s="8">
        <v>9</v>
      </c>
    </row>
    <row r="41" spans="1:21" x14ac:dyDescent="0.3">
      <c r="A41" s="47" t="s">
        <v>236</v>
      </c>
      <c r="B41" s="47" t="s">
        <v>78</v>
      </c>
      <c r="C41" s="47" t="s">
        <v>79</v>
      </c>
      <c r="D41" s="48">
        <v>42498.918344907404</v>
      </c>
      <c r="E41" s="51" t="s">
        <v>229</v>
      </c>
      <c r="F41" s="9" t="s">
        <v>156</v>
      </c>
      <c r="G41" s="8" t="s">
        <v>155</v>
      </c>
      <c r="H41" s="8" t="s">
        <v>189</v>
      </c>
      <c r="I41" s="8" t="s">
        <v>185</v>
      </c>
      <c r="J41" s="9">
        <f t="shared" si="17"/>
        <v>10</v>
      </c>
      <c r="K41" s="8">
        <v>10</v>
      </c>
    </row>
    <row r="42" spans="1:21" x14ac:dyDescent="0.3">
      <c r="A42" s="47" t="s">
        <v>74</v>
      </c>
      <c r="B42" s="47" t="s">
        <v>75</v>
      </c>
      <c r="C42" s="47" t="s">
        <v>56</v>
      </c>
      <c r="D42" s="48">
        <v>42499.035092592596</v>
      </c>
      <c r="E42" s="51" t="s">
        <v>229</v>
      </c>
      <c r="F42" s="8" t="s">
        <v>159</v>
      </c>
      <c r="G42" s="8" t="s">
        <v>154</v>
      </c>
      <c r="H42" s="8" t="s">
        <v>188</v>
      </c>
      <c r="I42" s="8" t="s">
        <v>186</v>
      </c>
      <c r="J42" s="9">
        <f t="shared" si="17"/>
        <v>12</v>
      </c>
      <c r="K42" s="8">
        <v>1</v>
      </c>
    </row>
    <row r="43" spans="1:21" hidden="1" x14ac:dyDescent="0.3">
      <c r="A43" s="53" t="s">
        <v>234</v>
      </c>
      <c r="B43" s="53" t="s">
        <v>222</v>
      </c>
      <c r="C43" s="53" t="s">
        <v>56</v>
      </c>
      <c r="D43" s="48">
        <v>42506</v>
      </c>
      <c r="E43" s="51" t="s">
        <v>213</v>
      </c>
      <c r="F43" s="8" t="s">
        <v>159</v>
      </c>
      <c r="G43" s="8" t="s">
        <v>154</v>
      </c>
      <c r="H43" s="8" t="s">
        <v>223</v>
      </c>
      <c r="I43" s="8" t="s">
        <v>224</v>
      </c>
      <c r="J43" s="9">
        <f t="shared" si="17"/>
        <v>12</v>
      </c>
      <c r="K43" s="8">
        <v>2</v>
      </c>
    </row>
    <row r="44" spans="1:21" x14ac:dyDescent="0.3">
      <c r="A44" s="47" t="s">
        <v>106</v>
      </c>
      <c r="B44" s="47" t="s">
        <v>107</v>
      </c>
      <c r="C44" s="47" t="s">
        <v>82</v>
      </c>
      <c r="D44" s="48">
        <v>42496.326655092591</v>
      </c>
      <c r="E44" s="51" t="s">
        <v>229</v>
      </c>
      <c r="F44" s="8" t="s">
        <v>65</v>
      </c>
      <c r="G44" s="8" t="s">
        <v>161</v>
      </c>
      <c r="H44" s="8" t="s">
        <v>179</v>
      </c>
      <c r="I44" s="8" t="s">
        <v>186</v>
      </c>
      <c r="J44" s="9">
        <f t="shared" si="17"/>
        <v>12</v>
      </c>
      <c r="K44" s="8">
        <v>3</v>
      </c>
    </row>
    <row r="45" spans="1:21" x14ac:dyDescent="0.3">
      <c r="A45" s="47" t="s">
        <v>235</v>
      </c>
      <c r="B45" s="47" t="s">
        <v>105</v>
      </c>
      <c r="C45" s="47" t="s">
        <v>82</v>
      </c>
      <c r="D45" s="48">
        <v>42496.339074074072</v>
      </c>
      <c r="E45" s="51" t="s">
        <v>229</v>
      </c>
      <c r="F45" s="8" t="s">
        <v>65</v>
      </c>
      <c r="G45" s="8" t="s">
        <v>161</v>
      </c>
      <c r="H45" s="8" t="s">
        <v>180</v>
      </c>
      <c r="I45" s="8" t="s">
        <v>186</v>
      </c>
      <c r="J45" s="9">
        <f t="shared" si="17"/>
        <v>12</v>
      </c>
      <c r="K45" s="8">
        <v>4</v>
      </c>
    </row>
    <row r="46" spans="1:21" x14ac:dyDescent="0.3">
      <c r="A46" s="47" t="s">
        <v>256</v>
      </c>
      <c r="B46" s="47" t="s">
        <v>95</v>
      </c>
      <c r="C46" s="47" t="s">
        <v>96</v>
      </c>
      <c r="D46" s="48">
        <v>42496.377916666665</v>
      </c>
      <c r="E46" s="51" t="s">
        <v>258</v>
      </c>
      <c r="F46" s="8" t="s">
        <v>65</v>
      </c>
      <c r="G46" s="8" t="s">
        <v>161</v>
      </c>
      <c r="H46" s="8" t="s">
        <v>180</v>
      </c>
      <c r="I46" s="8" t="s">
        <v>186</v>
      </c>
      <c r="J46" s="9">
        <f t="shared" si="17"/>
        <v>12</v>
      </c>
      <c r="K46" s="8">
        <v>5</v>
      </c>
    </row>
    <row r="47" spans="1:21" x14ac:dyDescent="0.3">
      <c r="A47" s="47" t="s">
        <v>241</v>
      </c>
      <c r="B47" s="47" t="s">
        <v>84</v>
      </c>
      <c r="C47" s="47" t="s">
        <v>1</v>
      </c>
      <c r="D47" s="48">
        <v>42496.570925925924</v>
      </c>
      <c r="E47" s="51" t="s">
        <v>229</v>
      </c>
      <c r="F47" s="8" t="s">
        <v>65</v>
      </c>
      <c r="G47" s="8" t="s">
        <v>161</v>
      </c>
      <c r="H47" s="8" t="s">
        <v>179</v>
      </c>
      <c r="I47" s="8" t="s">
        <v>186</v>
      </c>
      <c r="J47" s="9">
        <f t="shared" si="17"/>
        <v>12</v>
      </c>
      <c r="K47" s="8">
        <v>6</v>
      </c>
    </row>
    <row r="48" spans="1:21" s="7" customFormat="1" x14ac:dyDescent="0.3">
      <c r="A48" s="7" t="s">
        <v>239</v>
      </c>
      <c r="B48" s="7" t="s">
        <v>195</v>
      </c>
      <c r="C48" s="7" t="s">
        <v>87</v>
      </c>
      <c r="D48" s="30">
        <v>42504</v>
      </c>
      <c r="E48" s="51" t="s">
        <v>229</v>
      </c>
      <c r="F48" s="8" t="s">
        <v>166</v>
      </c>
      <c r="G48" s="8" t="s">
        <v>155</v>
      </c>
      <c r="H48" s="8" t="s">
        <v>197</v>
      </c>
      <c r="I48" s="8" t="s">
        <v>224</v>
      </c>
      <c r="J48" s="9">
        <f t="shared" si="17"/>
        <v>12</v>
      </c>
      <c r="K48" s="8">
        <v>7</v>
      </c>
    </row>
    <row r="49" spans="1:11" x14ac:dyDescent="0.3">
      <c r="A49" s="7" t="s">
        <v>240</v>
      </c>
      <c r="B49" s="7" t="s">
        <v>196</v>
      </c>
      <c r="C49" s="7" t="s">
        <v>87</v>
      </c>
      <c r="D49" s="30">
        <v>42504</v>
      </c>
      <c r="E49" s="51" t="s">
        <v>229</v>
      </c>
      <c r="F49" s="8" t="s">
        <v>166</v>
      </c>
      <c r="G49" s="8" t="s">
        <v>155</v>
      </c>
      <c r="H49" s="8" t="s">
        <v>198</v>
      </c>
      <c r="I49" s="8" t="s">
        <v>224</v>
      </c>
      <c r="J49" s="9">
        <f t="shared" si="17"/>
        <v>12</v>
      </c>
      <c r="K49" s="8">
        <v>8</v>
      </c>
    </row>
    <row r="50" spans="1:11" s="7" customFormat="1" x14ac:dyDescent="0.3">
      <c r="A50" s="7" t="s">
        <v>226</v>
      </c>
      <c r="B50" s="7" t="s">
        <v>225</v>
      </c>
      <c r="C50" s="7" t="s">
        <v>0</v>
      </c>
      <c r="D50" s="30">
        <v>42507</v>
      </c>
      <c r="E50" s="8" t="s">
        <v>229</v>
      </c>
      <c r="F50" s="8" t="s">
        <v>175</v>
      </c>
      <c r="G50" s="8" t="s">
        <v>176</v>
      </c>
      <c r="H50" s="8" t="s">
        <v>177</v>
      </c>
      <c r="I50" s="8" t="s">
        <v>224</v>
      </c>
      <c r="J50" s="9">
        <f t="shared" si="17"/>
        <v>12</v>
      </c>
      <c r="K50" s="8">
        <v>9</v>
      </c>
    </row>
    <row r="51" spans="1:11" s="7" customFormat="1" x14ac:dyDescent="0.3">
      <c r="A51" s="47" t="s">
        <v>90</v>
      </c>
      <c r="B51" s="47" t="s">
        <v>91</v>
      </c>
      <c r="C51" s="47" t="s">
        <v>87</v>
      </c>
      <c r="D51" s="48">
        <v>42496.426261574074</v>
      </c>
      <c r="E51" s="51" t="s">
        <v>229</v>
      </c>
      <c r="F51" s="8" t="s">
        <v>165</v>
      </c>
      <c r="G51" s="8" t="s">
        <v>164</v>
      </c>
      <c r="H51" s="8" t="s">
        <v>180</v>
      </c>
      <c r="I51" s="8" t="s">
        <v>187</v>
      </c>
      <c r="J51" s="9">
        <f t="shared" si="17"/>
        <v>14</v>
      </c>
      <c r="K51" s="8">
        <v>1</v>
      </c>
    </row>
    <row r="52" spans="1:11" x14ac:dyDescent="0.3">
      <c r="A52" s="47" t="s">
        <v>88</v>
      </c>
      <c r="B52" s="47" t="s">
        <v>89</v>
      </c>
      <c r="C52" s="47" t="s">
        <v>87</v>
      </c>
      <c r="D52" s="48">
        <v>42496.427118055559</v>
      </c>
      <c r="E52" s="51" t="s">
        <v>229</v>
      </c>
      <c r="F52" s="8" t="s">
        <v>165</v>
      </c>
      <c r="G52" s="8" t="s">
        <v>164</v>
      </c>
      <c r="H52" s="8" t="s">
        <v>179</v>
      </c>
      <c r="I52" s="8" t="s">
        <v>187</v>
      </c>
      <c r="J52" s="9">
        <f t="shared" si="17"/>
        <v>14</v>
      </c>
      <c r="K52" s="8">
        <v>2</v>
      </c>
    </row>
    <row r="53" spans="1:11" x14ac:dyDescent="0.3">
      <c r="A53" s="47" t="s">
        <v>85</v>
      </c>
      <c r="B53" s="47" t="s">
        <v>86</v>
      </c>
      <c r="C53" s="47" t="s">
        <v>87</v>
      </c>
      <c r="D53" s="48">
        <v>42496.427847222221</v>
      </c>
      <c r="E53" s="51" t="s">
        <v>229</v>
      </c>
      <c r="F53" s="8" t="s">
        <v>162</v>
      </c>
      <c r="G53" s="8" t="s">
        <v>163</v>
      </c>
      <c r="H53" s="8" t="s">
        <v>179</v>
      </c>
      <c r="I53" s="8" t="s">
        <v>187</v>
      </c>
      <c r="J53" s="9">
        <f t="shared" si="17"/>
        <v>14</v>
      </c>
      <c r="K53" s="8">
        <v>3</v>
      </c>
    </row>
    <row r="54" spans="1:11" s="7" customFormat="1" hidden="1" x14ac:dyDescent="0.3">
      <c r="A54" s="52" t="s">
        <v>140</v>
      </c>
      <c r="B54" s="52" t="s">
        <v>141</v>
      </c>
      <c r="C54" s="52" t="s">
        <v>64</v>
      </c>
      <c r="D54" s="48">
        <v>42495.381296296298</v>
      </c>
      <c r="E54" s="51" t="s">
        <v>213</v>
      </c>
      <c r="F54" s="8" t="s">
        <v>171</v>
      </c>
      <c r="G54" s="8" t="s">
        <v>174</v>
      </c>
      <c r="H54" s="8" t="s">
        <v>190</v>
      </c>
      <c r="I54" s="8" t="s">
        <v>184</v>
      </c>
      <c r="J54" s="9">
        <f t="shared" si="17"/>
        <v>26</v>
      </c>
      <c r="K54" s="8">
        <v>1</v>
      </c>
    </row>
    <row r="55" spans="1:11" hidden="1" x14ac:dyDescent="0.3">
      <c r="A55" s="52" t="s">
        <v>138</v>
      </c>
      <c r="B55" s="52" t="s">
        <v>139</v>
      </c>
      <c r="C55" s="52" t="s">
        <v>64</v>
      </c>
      <c r="D55" s="48">
        <v>42495.379826388889</v>
      </c>
      <c r="E55" s="51" t="s">
        <v>213</v>
      </c>
      <c r="F55" s="8" t="s">
        <v>171</v>
      </c>
      <c r="G55" s="8" t="s">
        <v>174</v>
      </c>
      <c r="H55" s="8" t="s">
        <v>190</v>
      </c>
      <c r="I55" s="8" t="s">
        <v>184</v>
      </c>
      <c r="J55" s="9">
        <f t="shared" si="17"/>
        <v>26</v>
      </c>
      <c r="K55" s="8">
        <v>2</v>
      </c>
    </row>
    <row r="56" spans="1:11" x14ac:dyDescent="0.3">
      <c r="A56" s="47" t="s">
        <v>243</v>
      </c>
      <c r="B56" s="47" t="s">
        <v>244</v>
      </c>
      <c r="C56" s="47" t="s">
        <v>242</v>
      </c>
      <c r="D56" s="30"/>
      <c r="E56" s="8" t="s">
        <v>229</v>
      </c>
      <c r="F56" s="8" t="s">
        <v>157</v>
      </c>
      <c r="G56" s="8" t="s">
        <v>255</v>
      </c>
      <c r="I56" s="8"/>
      <c r="J56" s="9"/>
      <c r="K56" s="8"/>
    </row>
    <row r="57" spans="1:11" s="7" customFormat="1" x14ac:dyDescent="0.3">
      <c r="A57" s="7" t="s">
        <v>249</v>
      </c>
      <c r="B57" s="7" t="s">
        <v>250</v>
      </c>
      <c r="C57" s="7" t="s">
        <v>248</v>
      </c>
      <c r="D57" s="30"/>
      <c r="E57" s="8" t="s">
        <v>258</v>
      </c>
      <c r="F57" s="9" t="s">
        <v>171</v>
      </c>
      <c r="G57" s="8" t="s">
        <v>172</v>
      </c>
      <c r="H57" s="8"/>
      <c r="I57" s="8"/>
      <c r="J57" s="9"/>
      <c r="K57" s="8"/>
    </row>
    <row r="58" spans="1:11" x14ac:dyDescent="0.3">
      <c r="A58" s="53" t="s">
        <v>259</v>
      </c>
      <c r="B58" s="53" t="s">
        <v>251</v>
      </c>
      <c r="C58" s="53" t="s">
        <v>128</v>
      </c>
      <c r="D58" s="30"/>
      <c r="E58" s="8" t="s">
        <v>273</v>
      </c>
      <c r="F58" s="9" t="s">
        <v>171</v>
      </c>
      <c r="G58" s="8" t="s">
        <v>172</v>
      </c>
      <c r="I58" s="8"/>
      <c r="J58" s="9"/>
      <c r="K58" s="8"/>
    </row>
    <row r="59" spans="1:11" x14ac:dyDescent="0.3">
      <c r="A59" s="53" t="s">
        <v>246</v>
      </c>
      <c r="B59" s="53" t="s">
        <v>247</v>
      </c>
      <c r="C59" s="53" t="s">
        <v>248</v>
      </c>
      <c r="D59" s="30"/>
      <c r="E59" s="8" t="s">
        <v>273</v>
      </c>
      <c r="F59" s="9" t="s">
        <v>171</v>
      </c>
      <c r="G59" s="8" t="s">
        <v>172</v>
      </c>
      <c r="I59" s="8"/>
      <c r="J59" s="9"/>
      <c r="K59" s="8"/>
    </row>
    <row r="60" spans="1:11" s="7" customFormat="1" x14ac:dyDescent="0.3">
      <c r="A60" s="53" t="s">
        <v>275</v>
      </c>
      <c r="B60" s="53" t="s">
        <v>254</v>
      </c>
      <c r="C60" s="53" t="s">
        <v>128</v>
      </c>
      <c r="D60" s="30">
        <v>42508</v>
      </c>
      <c r="E60" s="8" t="s">
        <v>273</v>
      </c>
      <c r="F60" s="8" t="s">
        <v>166</v>
      </c>
      <c r="G60" s="8" t="s">
        <v>155</v>
      </c>
      <c r="H60" s="8"/>
      <c r="I60" s="8"/>
      <c r="J60" s="9"/>
      <c r="K60" s="8"/>
    </row>
    <row r="61" spans="1:11" s="7" customFormat="1" x14ac:dyDescent="0.3">
      <c r="A61" s="53" t="s">
        <v>276</v>
      </c>
      <c r="B61" s="53" t="s">
        <v>260</v>
      </c>
      <c r="C61" s="53" t="s">
        <v>128</v>
      </c>
      <c r="D61" s="30"/>
      <c r="E61" s="8" t="s">
        <v>273</v>
      </c>
      <c r="F61" s="8" t="s">
        <v>166</v>
      </c>
      <c r="G61" s="8" t="s">
        <v>155</v>
      </c>
      <c r="H61" s="8"/>
      <c r="I61" s="8"/>
      <c r="J61" s="9"/>
      <c r="K61" s="8"/>
    </row>
    <row r="62" spans="1:11" s="7" customFormat="1" hidden="1" x14ac:dyDescent="0.3">
      <c r="A62" s="7" t="s">
        <v>261</v>
      </c>
      <c r="B62" s="7" t="s">
        <v>262</v>
      </c>
      <c r="C62" s="7" t="s">
        <v>263</v>
      </c>
      <c r="D62" s="30"/>
      <c r="E62" s="8" t="s">
        <v>213</v>
      </c>
      <c r="F62" s="8" t="s">
        <v>264</v>
      </c>
      <c r="G62" s="8" t="s">
        <v>155</v>
      </c>
      <c r="H62" s="8"/>
      <c r="I62" s="8"/>
      <c r="J62" s="9"/>
      <c r="K62" s="8"/>
    </row>
    <row r="63" spans="1:11" s="7" customFormat="1" hidden="1" x14ac:dyDescent="0.3">
      <c r="A63" s="7" t="s">
        <v>268</v>
      </c>
      <c r="B63" s="7" t="s">
        <v>267</v>
      </c>
      <c r="C63" s="53" t="s">
        <v>266</v>
      </c>
      <c r="D63" s="30">
        <v>42509</v>
      </c>
      <c r="E63" s="8" t="s">
        <v>245</v>
      </c>
      <c r="F63" s="8" t="s">
        <v>270</v>
      </c>
      <c r="G63" s="8" t="s">
        <v>271</v>
      </c>
      <c r="H63" s="8"/>
      <c r="I63" s="8"/>
      <c r="J63" s="9"/>
      <c r="K63" s="8"/>
    </row>
    <row r="64" spans="1:11" s="7" customFormat="1" x14ac:dyDescent="0.3">
      <c r="A64" s="53" t="s">
        <v>269</v>
      </c>
      <c r="B64" s="7" t="s">
        <v>272</v>
      </c>
      <c r="C64" s="53" t="s">
        <v>128</v>
      </c>
      <c r="D64" s="30"/>
      <c r="E64" s="8" t="s">
        <v>273</v>
      </c>
      <c r="F64" s="8" t="s">
        <v>166</v>
      </c>
      <c r="G64" s="8" t="s">
        <v>155</v>
      </c>
      <c r="H64" s="8"/>
      <c r="I64" s="8"/>
      <c r="J64" s="9"/>
      <c r="K64" s="8"/>
    </row>
    <row r="65" spans="1:11" x14ac:dyDescent="0.3">
      <c r="A65" s="7"/>
      <c r="B65" s="7"/>
      <c r="C65" s="7"/>
      <c r="D65" s="30"/>
      <c r="I65" s="8"/>
      <c r="J65" s="9"/>
      <c r="K65" s="8"/>
    </row>
    <row r="66" spans="1:11" x14ac:dyDescent="0.3">
      <c r="A66" s="7"/>
      <c r="B66" s="7"/>
      <c r="C66" s="7"/>
      <c r="D66" s="30"/>
      <c r="I66" s="8"/>
      <c r="J66" s="9"/>
      <c r="K66" s="8"/>
    </row>
    <row r="67" spans="1:11" x14ac:dyDescent="0.3">
      <c r="A67" s="7"/>
      <c r="B67" s="7"/>
      <c r="C67" s="7"/>
      <c r="D67" s="30"/>
      <c r="I67" s="8"/>
      <c r="J67" s="9"/>
      <c r="K67" s="8"/>
    </row>
    <row r="68" spans="1:11" s="7" customFormat="1" x14ac:dyDescent="0.3">
      <c r="D68" s="30"/>
      <c r="E68" s="8"/>
      <c r="F68" s="8"/>
      <c r="G68" s="8"/>
      <c r="H68" s="8"/>
      <c r="I68" s="8"/>
      <c r="J68" s="9"/>
      <c r="K68" s="8"/>
    </row>
    <row r="69" spans="1:11" x14ac:dyDescent="0.3">
      <c r="A69" s="7"/>
      <c r="B69" s="7"/>
      <c r="C69" s="7"/>
      <c r="D69" s="30"/>
      <c r="I69" s="8"/>
      <c r="J69" s="9"/>
      <c r="K69" s="8"/>
    </row>
    <row r="70" spans="1:11" s="7" customFormat="1" x14ac:dyDescent="0.3">
      <c r="D70" s="30"/>
      <c r="E70" s="8"/>
      <c r="F70" s="8"/>
      <c r="G70" s="8"/>
      <c r="H70" s="8"/>
      <c r="I70" s="8"/>
      <c r="J70" s="9"/>
      <c r="K70" s="8"/>
    </row>
    <row r="71" spans="1:11" x14ac:dyDescent="0.3">
      <c r="A71" s="7"/>
      <c r="B71" s="7"/>
      <c r="C71" s="7"/>
      <c r="D71" s="30"/>
      <c r="I71" s="8"/>
      <c r="J71" s="9"/>
      <c r="K71" s="8"/>
    </row>
    <row r="72" spans="1:11" x14ac:dyDescent="0.3">
      <c r="A72" s="7"/>
      <c r="B72" s="7"/>
      <c r="C72" s="7"/>
      <c r="D72" s="30"/>
      <c r="I72" s="8"/>
      <c r="J72" s="9"/>
      <c r="K72" s="8"/>
    </row>
    <row r="73" spans="1:11" x14ac:dyDescent="0.3">
      <c r="A73" s="7"/>
      <c r="B73" s="7"/>
      <c r="C73" s="7"/>
      <c r="D73" s="30"/>
      <c r="I73" s="8"/>
      <c r="J73" s="9"/>
      <c r="K73" s="8"/>
    </row>
    <row r="74" spans="1:11" s="7" customFormat="1" x14ac:dyDescent="0.3">
      <c r="D74" s="30"/>
      <c r="E74" s="8"/>
      <c r="F74" s="8"/>
      <c r="G74" s="8"/>
      <c r="H74" s="8"/>
      <c r="I74" s="8"/>
      <c r="J74" s="9"/>
      <c r="K74" s="8"/>
    </row>
    <row r="75" spans="1:11" s="7" customFormat="1" x14ac:dyDescent="0.3">
      <c r="D75" s="30"/>
      <c r="E75" s="8"/>
      <c r="F75" s="8"/>
      <c r="G75" s="8"/>
      <c r="H75" s="8"/>
      <c r="I75" s="8"/>
      <c r="J75" s="9"/>
      <c r="K75" s="8"/>
    </row>
    <row r="76" spans="1:11" x14ac:dyDescent="0.3">
      <c r="A76" s="7"/>
      <c r="B76" s="7"/>
      <c r="C76" s="7"/>
      <c r="D76" s="30"/>
      <c r="I76" s="8"/>
      <c r="J76" s="9"/>
      <c r="K76" s="8"/>
    </row>
    <row r="77" spans="1:11" x14ac:dyDescent="0.3">
      <c r="A77" s="7"/>
      <c r="B77" s="7"/>
      <c r="C77" s="7"/>
      <c r="D77" s="30"/>
      <c r="I77" s="8"/>
      <c r="J77" s="9"/>
      <c r="K77" s="8"/>
    </row>
    <row r="78" spans="1:11" x14ac:dyDescent="0.3">
      <c r="A78" s="7"/>
      <c r="B78" s="7"/>
      <c r="C78" s="7"/>
      <c r="D78" s="30"/>
      <c r="I78" s="8"/>
      <c r="J78" s="9"/>
      <c r="K78" s="8"/>
    </row>
    <row r="79" spans="1:11" s="7" customFormat="1" x14ac:dyDescent="0.3">
      <c r="D79" s="30"/>
      <c r="E79" s="8"/>
      <c r="F79" s="8"/>
      <c r="G79" s="8"/>
      <c r="H79" s="8"/>
      <c r="I79" s="8"/>
      <c r="J79" s="9"/>
      <c r="K79" s="8"/>
    </row>
    <row r="80" spans="1:11" x14ac:dyDescent="0.3">
      <c r="A80" s="7"/>
      <c r="B80" s="7"/>
      <c r="C80" s="7"/>
      <c r="D80" s="30"/>
      <c r="I80" s="8"/>
      <c r="J80" s="9"/>
      <c r="K80" s="8"/>
    </row>
    <row r="81" spans="1:11" x14ac:dyDescent="0.3">
      <c r="A81" s="7"/>
      <c r="B81" s="7"/>
      <c r="C81" s="7"/>
      <c r="D81" s="30"/>
      <c r="I81" s="8"/>
      <c r="J81" s="9"/>
      <c r="K81" s="8"/>
    </row>
    <row r="82" spans="1:11" x14ac:dyDescent="0.3">
      <c r="A82" s="7"/>
      <c r="B82" s="7"/>
      <c r="C82" s="7"/>
      <c r="D82" s="30"/>
      <c r="I82" s="8"/>
      <c r="J82" s="9"/>
      <c r="K82" s="8"/>
    </row>
    <row r="83" spans="1:11" x14ac:dyDescent="0.3">
      <c r="A83" s="7"/>
      <c r="B83" s="7"/>
      <c r="C83" s="7"/>
      <c r="D83" s="30"/>
      <c r="I83" s="8"/>
      <c r="J83" s="9"/>
      <c r="K83" s="8"/>
    </row>
    <row r="84" spans="1:11" s="7" customFormat="1" x14ac:dyDescent="0.3">
      <c r="D84" s="30"/>
      <c r="E84" s="8"/>
      <c r="F84" s="8"/>
      <c r="G84" s="8"/>
      <c r="H84" s="8"/>
      <c r="I84" s="8"/>
      <c r="J84" s="9"/>
      <c r="K84" s="8"/>
    </row>
    <row r="85" spans="1:11" s="7" customFormat="1" x14ac:dyDescent="0.3">
      <c r="D85" s="30"/>
      <c r="E85" s="8"/>
      <c r="F85" s="8"/>
      <c r="G85" s="8"/>
      <c r="H85" s="8"/>
      <c r="I85" s="8"/>
      <c r="J85" s="9"/>
      <c r="K85" s="8"/>
    </row>
    <row r="86" spans="1:11" x14ac:dyDescent="0.3">
      <c r="A86" s="7"/>
      <c r="B86" s="7"/>
      <c r="C86" s="7"/>
      <c r="D86" s="30"/>
      <c r="I86" s="8"/>
      <c r="J86" s="9"/>
      <c r="K86" s="8"/>
    </row>
    <row r="87" spans="1:11" x14ac:dyDescent="0.3">
      <c r="A87" s="7"/>
      <c r="B87" s="7"/>
      <c r="C87" s="7"/>
      <c r="D87" s="30"/>
      <c r="I87" s="8"/>
      <c r="J87" s="9"/>
      <c r="K87" s="8"/>
    </row>
    <row r="88" spans="1:11" s="7" customFormat="1" x14ac:dyDescent="0.3">
      <c r="D88" s="30"/>
      <c r="E88" s="8"/>
      <c r="F88" s="8"/>
      <c r="G88" s="8"/>
      <c r="H88" s="8"/>
      <c r="I88" s="8"/>
      <c r="J88" s="9"/>
      <c r="K88" s="8"/>
    </row>
    <row r="89" spans="1:11" x14ac:dyDescent="0.3">
      <c r="A89" s="7"/>
      <c r="B89" s="7"/>
      <c r="C89" s="7"/>
      <c r="I89" s="8"/>
      <c r="J89" s="9"/>
      <c r="K89" s="8"/>
    </row>
    <row r="90" spans="1:11" x14ac:dyDescent="0.3">
      <c r="A90" s="7"/>
      <c r="B90" s="7"/>
      <c r="C90" s="7"/>
      <c r="D90" s="30"/>
      <c r="I90" s="8"/>
      <c r="J90" s="9"/>
    </row>
  </sheetData>
  <autoFilter ref="A1:K64">
    <filterColumn colId="4">
      <filters>
        <filter val="Agreed"/>
      </filters>
    </filterColumn>
    <sortState ref="A2:O82">
      <sortCondition ref="A1:A16"/>
    </sortState>
  </autoFilter>
  <sortState ref="A2:K55">
    <sortCondition ref="J2:J55"/>
    <sortCondition ref="K2:K55"/>
  </sortState>
  <phoneticPr fontId="23" type="noConversion"/>
  <conditionalFormatting sqref="D90:D485 D2:D47">
    <cfRule type="cellIs" dxfId="2" priority="98" operator="greaterThan">
      <formula>42499.08333</formula>
    </cfRule>
  </conditionalFormatting>
  <conditionalFormatting sqref="D48:D53 D55:D89">
    <cfRule type="cellIs" dxfId="1" priority="2" operator="greaterThan">
      <formula>42436.3333</formula>
    </cfRule>
  </conditionalFormatting>
  <conditionalFormatting sqref="D54">
    <cfRule type="cellIs" dxfId="0" priority="1" operator="greaterThan">
      <formula>42499.08333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 JEONG (R1)</cp:lastModifiedBy>
  <cp:lastPrinted>2013-12-13T12:56:10Z</cp:lastPrinted>
  <dcterms:created xsi:type="dcterms:W3CDTF">2013-10-08T08:43:34Z</dcterms:created>
  <dcterms:modified xsi:type="dcterms:W3CDTF">2016-05-20T02:59:17Z</dcterms:modified>
</cp:coreProperties>
</file>